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ilareaagencyonaging.sharepoint.com/sites/AgeGuide/Shared Documents/General/RFPs &amp; Renewals/FY26 IIIC and IIIE RFP/RFP Documents - TO BE UPDATED/"/>
    </mc:Choice>
  </mc:AlternateContent>
  <xr:revisionPtr revIDLastSave="50" documentId="8_{D8DFDF48-3A41-4829-9DC5-9AC7BB0CAFF8}" xr6:coauthVersionLast="47" xr6:coauthVersionMax="47" xr10:uidLastSave="{B5828C8A-791D-4192-AF45-6AA20A3D9BAF}"/>
  <workbookProtection workbookAlgorithmName="SHA-512" workbookHashValue="U3e7TiAMCmhG/NwFSgw3+e4/BAHpXHMJsskq5gwfZG6IOF+LxdctY7Tn8Adaa/uvi2iO2aEIfCkE8h2lXHV02A==" workbookSaltValue="EyDa5MqQq+H8yZ+1P+0NUA==" workbookSpinCount="100000" lockStructure="1"/>
  <bookViews>
    <workbookView xWindow="-23148" yWindow="-108" windowWidth="23256" windowHeight="12576" tabRatio="913" firstSheet="5" activeTab="5" xr2:uid="{FD02662F-9B74-420E-AF1D-59BA3A58A7E4}"/>
  </bookViews>
  <sheets>
    <sheet name="Budget trans" sheetId="25" state="hidden" r:id="rId1"/>
    <sheet name="NGA2" sheetId="32" state="hidden" r:id="rId2"/>
    <sheet name="NGA1" sheetId="29" state="hidden" r:id="rId3"/>
    <sheet name="Services" sheetId="3" state="hidden" r:id="rId4"/>
    <sheet name="Budget Cover" sheetId="24" state="hidden" r:id="rId5"/>
    <sheet name="COVER" sheetId="30" r:id="rId6"/>
    <sheet name="Budget" sheetId="5" r:id="rId7"/>
    <sheet name="Personnel" sheetId="6" r:id="rId8"/>
    <sheet name="Fringes" sheetId="7" r:id="rId9"/>
    <sheet name="Travel" sheetId="8" r:id="rId10"/>
    <sheet name="Equipment" sheetId="9" r:id="rId11"/>
    <sheet name="Food Costs" sheetId="20" r:id="rId12"/>
    <sheet name="Supplies" sheetId="10" r:id="rId13"/>
    <sheet name="Contractual Services" sheetId="11" r:id="rId14"/>
    <sheet name="Consultant" sheetId="22" r:id="rId15"/>
    <sheet name="Occupancy" sheetId="14" r:id="rId16"/>
    <sheet name="Telecommunication" sheetId="15" r:id="rId17"/>
    <sheet name="Training &amp; Education" sheetId="16" r:id="rId18"/>
    <sheet name="Miscellaneous" sheetId="17" r:id="rId19"/>
    <sheet name="Local Cash" sheetId="27" r:id="rId20"/>
    <sheet name="Justification" sheetId="28" r:id="rId21"/>
  </sheets>
  <definedNames>
    <definedName name="BudgetStarts">'Budget Cover'!$A$5</definedName>
    <definedName name="CFDA1">Budget!$D$2</definedName>
    <definedName name="CFDA2">Budget!$E$2</definedName>
    <definedName name="CFDA3">Budget!$F$2</definedName>
    <definedName name="CFDA4">Budget!$G$2</definedName>
    <definedName name="CFDA5">Budget!$H$2</definedName>
    <definedName name="CFDA6">Budget!$I$2</definedName>
    <definedName name="CFDA7">Budget!$J$2</definedName>
    <definedName name="CFDA8">Budget!$K$2</definedName>
    <definedName name="Expenses_End">Budget!$A$18</definedName>
    <definedName name="Expenses_Start">Budget!$A$7</definedName>
    <definedName name="Funding_Difference">Budget!$L$31</definedName>
    <definedName name="Funding_Difference1">Budget!$D$31</definedName>
    <definedName name="Funding_Difference2">Budget!$E$31</definedName>
    <definedName name="Funding_Difference3">Budget!$F$31</definedName>
    <definedName name="Funding_Difference4">Budget!$G$31</definedName>
    <definedName name="Funding_Difference5">Budget!$H$31</definedName>
    <definedName name="Funding_Difference6">Budget!$I$31</definedName>
    <definedName name="Funding_Difference7">Budget!$J$31</definedName>
    <definedName name="Funding_Difference8">Budget!$K$31</definedName>
    <definedName name="Funds_End">Budget!$A$27</definedName>
    <definedName name="Funds_Start">Budget!$A$23</definedName>
    <definedName name="Match1">Budget!$D$41</definedName>
    <definedName name="Match2">Budget!$E$41</definedName>
    <definedName name="Match3">Budget!$F$41</definedName>
    <definedName name="Match4">Budget!$G$41</definedName>
    <definedName name="Match5">Budget!$H$41</definedName>
    <definedName name="Match6">Budget!$I$41</definedName>
    <definedName name="Match7">Budget!$J$41</definedName>
    <definedName name="Match8">Budget!$K$41</definedName>
    <definedName name="Persons_Served1">Budget!$D$33</definedName>
    <definedName name="Persons_Served2">Budget!$E$33</definedName>
    <definedName name="Persons_Served3">Budget!$F$33</definedName>
    <definedName name="Persons_Served4">Budget!$G$33</definedName>
    <definedName name="Persons_Served5">Budget!$H$33</definedName>
    <definedName name="Persons_Served6">Budget!$I$33</definedName>
    <definedName name="Persons_Served7">Budget!$J$33</definedName>
    <definedName name="Persons_Served8">Budget!$K$33</definedName>
    <definedName name="Rate1">Budget!$D$37</definedName>
    <definedName name="Rate2">Budget!$E$37</definedName>
    <definedName name="Rate3">Budget!$F$37</definedName>
    <definedName name="Rate4">Budget!$G$37</definedName>
    <definedName name="Rate5">Budget!$H$37</definedName>
    <definedName name="Rate6">Budget!$I$37</definedName>
    <definedName name="Rate7">Budget!$J$37</definedName>
    <definedName name="Rate8">Budget!$K$37</definedName>
    <definedName name="Service1">Budget!$D$4</definedName>
    <definedName name="Service2">Budget!$E$4</definedName>
    <definedName name="Service3">Budget!$F$4</definedName>
    <definedName name="Service4">Budget!$G$4</definedName>
    <definedName name="Service5">Budget!$H$4</definedName>
    <definedName name="Service6">Budget!$I$4</definedName>
    <definedName name="Service7">Budget!$J$4</definedName>
    <definedName name="Service8">Budget!$K$4</definedName>
    <definedName name="Share1">Budget!$D$42</definedName>
    <definedName name="Share2">Budget!$E$42</definedName>
    <definedName name="Share3">Budget!$F$42</definedName>
    <definedName name="Share4">Budget!$G$42</definedName>
    <definedName name="Share5">Budget!$H$42</definedName>
    <definedName name="Share6">Budget!$I$42</definedName>
    <definedName name="Share7">Budget!$J$42</definedName>
    <definedName name="Share8">Budget!$K$42</definedName>
    <definedName name="Total_Expenditures">Budget!$L$20</definedName>
    <definedName name="Total_Expenditures1">Budget!$D$20</definedName>
    <definedName name="Total_Expenditures2">Budget!$E$20</definedName>
    <definedName name="Total_Expenditures3">Budget!$F$20</definedName>
    <definedName name="Total_Expenditures4">Budget!$G$20</definedName>
    <definedName name="Total_Expenditures5">Budget!$H$20</definedName>
    <definedName name="Total_Expenditures6">Budget!$I$20</definedName>
    <definedName name="Total_Expenditures7">Budget!$J$20</definedName>
    <definedName name="Total_Expenditures8">Budget!$K$20</definedName>
    <definedName name="Total_Funding">Budget!$L$29</definedName>
    <definedName name="Total_Funding1">Budget!$D$29</definedName>
    <definedName name="Total_Funding2">Budget!$E$29</definedName>
    <definedName name="Total_Funding3">Budget!$F$29</definedName>
    <definedName name="Total_Funding4">Budget!$G$29</definedName>
    <definedName name="Total_Funding5">Budget!$H$29</definedName>
    <definedName name="Total_Funding6">Budget!$I$29</definedName>
    <definedName name="Total_Funding7">Budget!$J$29</definedName>
    <definedName name="Total_Funding8">Budget!$K$29</definedName>
    <definedName name="Unit_Cost1">Budget!$D$39</definedName>
    <definedName name="Unit_Cost2">Budget!$E$39</definedName>
    <definedName name="Unit_Cost3">Budget!$F$39</definedName>
    <definedName name="Unit_Cost4">Budget!$G$39</definedName>
    <definedName name="Unit_Cost5">Budget!$H$39</definedName>
    <definedName name="Unit_Cost6">Budget!$I$39</definedName>
    <definedName name="Unit_Cost7">Budget!$J$39</definedName>
    <definedName name="Unit_Cost8">Budget!$K$39</definedName>
    <definedName name="Unit_Rate1">Budget!#REF!</definedName>
    <definedName name="Unit_Rate2">Budget!#REF!</definedName>
    <definedName name="Unit_Rate3">Budget!#REF!</definedName>
    <definedName name="Unit_Rate4">Budget!#REF!</definedName>
    <definedName name="Unit_Rate5">Budget!#REF!</definedName>
    <definedName name="Unit_Rate6">Budget!#REF!</definedName>
    <definedName name="Unit_Rate7">Budget!#REF!</definedName>
    <definedName name="Unit_Rate8">Budget!#REF!</definedName>
    <definedName name="Units1">Budget!$D$35</definedName>
    <definedName name="Units2">Budget!$E$35</definedName>
    <definedName name="Units3">Budget!$F$35</definedName>
    <definedName name="Units4">Budget!$G$35</definedName>
    <definedName name="Units5">Budget!$H$35</definedName>
    <definedName name="Units6">Budget!$I$35</definedName>
    <definedName name="Units7">Budget!$J$35</definedName>
    <definedName name="Units8">Budget!$K$35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5" i="5"/>
  <c r="F4" i="9"/>
  <c r="H42" i="5"/>
  <c r="I42" i="5"/>
  <c r="J42" i="5"/>
  <c r="K42" i="5"/>
  <c r="G41" i="5"/>
  <c r="H41" i="5"/>
  <c r="I41" i="5"/>
  <c r="J41" i="5"/>
  <c r="K41" i="5"/>
  <c r="L24" i="5" l="1"/>
  <c r="C7" i="32"/>
  <c r="C7" i="29"/>
  <c r="G5" i="29"/>
  <c r="J2" i="5"/>
  <c r="B22" i="27"/>
  <c r="G5" i="32"/>
  <c r="G24" i="32"/>
  <c r="G23" i="32"/>
  <c r="M33" i="29"/>
  <c r="M32" i="29"/>
  <c r="M26" i="29"/>
  <c r="M24" i="29"/>
  <c r="M23" i="29"/>
  <c r="J33" i="29"/>
  <c r="J32" i="29"/>
  <c r="J26" i="29"/>
  <c r="J24" i="29"/>
  <c r="J23" i="29"/>
  <c r="G33" i="29"/>
  <c r="G32" i="29"/>
  <c r="G26" i="29"/>
  <c r="G24" i="29"/>
  <c r="G23" i="29"/>
  <c r="M33" i="32"/>
  <c r="D33" i="32"/>
  <c r="D32" i="32"/>
  <c r="M32" i="32"/>
  <c r="M26" i="32"/>
  <c r="M24" i="32"/>
  <c r="M23" i="32"/>
  <c r="J33" i="32"/>
  <c r="J32" i="32"/>
  <c r="J26" i="32"/>
  <c r="J24" i="32"/>
  <c r="J23" i="32"/>
  <c r="G33" i="32"/>
  <c r="G32" i="32"/>
  <c r="G26" i="32"/>
  <c r="D26" i="32"/>
  <c r="D24" i="32"/>
  <c r="D23" i="32"/>
  <c r="M8" i="32"/>
  <c r="J8" i="32"/>
  <c r="G8" i="32"/>
  <c r="D8" i="32"/>
  <c r="B6" i="32"/>
  <c r="A5" i="32"/>
  <c r="A4" i="32"/>
  <c r="A3" i="32"/>
  <c r="A2" i="32"/>
  <c r="A43" i="32" s="1"/>
  <c r="D33" i="29"/>
  <c r="D32" i="29"/>
  <c r="D26" i="29"/>
  <c r="D24" i="29"/>
  <c r="D23" i="29"/>
  <c r="M8" i="29" l="1"/>
  <c r="J8" i="29"/>
  <c r="G8" i="29"/>
  <c r="D8" i="29"/>
  <c r="B3" i="5" l="1"/>
  <c r="B2" i="5"/>
  <c r="E45" i="5"/>
  <c r="F45" i="5"/>
  <c r="G45" i="5"/>
  <c r="H45" i="5"/>
  <c r="I45" i="5"/>
  <c r="J45" i="5"/>
  <c r="K45" i="5"/>
  <c r="D45" i="5"/>
  <c r="B6" i="29"/>
  <c r="A5" i="29"/>
  <c r="A4" i="29"/>
  <c r="A3" i="29"/>
  <c r="A2" i="29"/>
  <c r="A43" i="29" s="1"/>
  <c r="F8" i="24" l="1"/>
  <c r="F9" i="24"/>
  <c r="F5" i="24"/>
  <c r="B2" i="24"/>
  <c r="B1" i="24"/>
  <c r="B2" i="15"/>
  <c r="B2" i="14"/>
  <c r="B2" i="22"/>
  <c r="B2" i="11"/>
  <c r="B2" i="10"/>
  <c r="B2" i="20"/>
  <c r="B2" i="9"/>
  <c r="B2" i="8"/>
  <c r="B2" i="16"/>
  <c r="D47" i="17"/>
  <c r="B2" i="17"/>
  <c r="D4" i="22"/>
  <c r="E37" i="5"/>
  <c r="F37" i="5"/>
  <c r="G37" i="5"/>
  <c r="H37" i="5"/>
  <c r="I37" i="5"/>
  <c r="J37" i="5"/>
  <c r="K37" i="5"/>
  <c r="D37" i="5"/>
  <c r="B3" i="27"/>
  <c r="B2" i="27"/>
  <c r="B3" i="28"/>
  <c r="B2" i="28"/>
  <c r="E48" i="17"/>
  <c r="F48" i="17"/>
  <c r="G48" i="17"/>
  <c r="H48" i="17"/>
  <c r="I48" i="17"/>
  <c r="J48" i="17"/>
  <c r="K48" i="17"/>
  <c r="D48" i="17"/>
  <c r="E47" i="17"/>
  <c r="F47" i="17"/>
  <c r="G47" i="17"/>
  <c r="H47" i="17"/>
  <c r="I47" i="17"/>
  <c r="J47" i="17"/>
  <c r="K47" i="17"/>
  <c r="E48" i="16"/>
  <c r="F48" i="16"/>
  <c r="G48" i="16"/>
  <c r="H48" i="16"/>
  <c r="I48" i="16"/>
  <c r="J48" i="16"/>
  <c r="K48" i="16"/>
  <c r="D48" i="16"/>
  <c r="E47" i="16"/>
  <c r="F47" i="16"/>
  <c r="G47" i="16"/>
  <c r="H47" i="16"/>
  <c r="I47" i="16"/>
  <c r="J47" i="16"/>
  <c r="K47" i="16"/>
  <c r="D47" i="16"/>
  <c r="E48" i="15"/>
  <c r="F48" i="15"/>
  <c r="G48" i="15"/>
  <c r="H48" i="15"/>
  <c r="I48" i="15"/>
  <c r="J48" i="15"/>
  <c r="K48" i="15"/>
  <c r="D48" i="15"/>
  <c r="E47" i="15"/>
  <c r="F47" i="15"/>
  <c r="G47" i="15"/>
  <c r="H47" i="15"/>
  <c r="I47" i="15"/>
  <c r="J47" i="15"/>
  <c r="K47" i="15"/>
  <c r="D47" i="15"/>
  <c r="E48" i="14"/>
  <c r="F48" i="14"/>
  <c r="G48" i="14"/>
  <c r="H48" i="14"/>
  <c r="I48" i="14"/>
  <c r="J48" i="14"/>
  <c r="K48" i="14"/>
  <c r="L48" i="14"/>
  <c r="D48" i="14"/>
  <c r="E47" i="14"/>
  <c r="F47" i="14"/>
  <c r="G47" i="14"/>
  <c r="H47" i="14"/>
  <c r="I47" i="14"/>
  <c r="J47" i="14"/>
  <c r="K47" i="14"/>
  <c r="D47" i="14"/>
  <c r="E48" i="22"/>
  <c r="F48" i="22"/>
  <c r="G48" i="22"/>
  <c r="H48" i="22"/>
  <c r="I48" i="22"/>
  <c r="J48" i="22"/>
  <c r="K48" i="22"/>
  <c r="D48" i="22"/>
  <c r="E47" i="22"/>
  <c r="F47" i="22"/>
  <c r="G47" i="22"/>
  <c r="H47" i="22"/>
  <c r="I47" i="22"/>
  <c r="J47" i="22"/>
  <c r="K47" i="22"/>
  <c r="D47" i="22"/>
  <c r="E48" i="11"/>
  <c r="F48" i="11"/>
  <c r="G48" i="11"/>
  <c r="H48" i="11"/>
  <c r="I48" i="11"/>
  <c r="J48" i="11"/>
  <c r="K48" i="11"/>
  <c r="D48" i="11"/>
  <c r="E47" i="11"/>
  <c r="F47" i="11"/>
  <c r="G47" i="11"/>
  <c r="H47" i="11"/>
  <c r="I47" i="11"/>
  <c r="J47" i="11"/>
  <c r="K47" i="11"/>
  <c r="D47" i="11"/>
  <c r="E48" i="10"/>
  <c r="F48" i="10"/>
  <c r="G48" i="10"/>
  <c r="H48" i="10"/>
  <c r="I48" i="10"/>
  <c r="J48" i="10"/>
  <c r="K48" i="10"/>
  <c r="D48" i="10"/>
  <c r="E47" i="10"/>
  <c r="F47" i="10"/>
  <c r="G47" i="10"/>
  <c r="H47" i="10"/>
  <c r="I47" i="10"/>
  <c r="J47" i="10"/>
  <c r="K47" i="10"/>
  <c r="D47" i="10"/>
  <c r="E48" i="20"/>
  <c r="F48" i="20"/>
  <c r="G48" i="20"/>
  <c r="H48" i="20"/>
  <c r="I48" i="20"/>
  <c r="J48" i="20"/>
  <c r="K48" i="20"/>
  <c r="D48" i="20"/>
  <c r="E47" i="20"/>
  <c r="F47" i="20"/>
  <c r="G47" i="20"/>
  <c r="H47" i="20"/>
  <c r="I47" i="20"/>
  <c r="J47" i="20"/>
  <c r="K47" i="20"/>
  <c r="D47" i="20"/>
  <c r="E48" i="9"/>
  <c r="F48" i="9"/>
  <c r="G48" i="9"/>
  <c r="H48" i="9"/>
  <c r="I48" i="9"/>
  <c r="J48" i="9"/>
  <c r="K48" i="9"/>
  <c r="D48" i="9"/>
  <c r="E47" i="9"/>
  <c r="F47" i="9"/>
  <c r="G47" i="9"/>
  <c r="H47" i="9"/>
  <c r="I47" i="9"/>
  <c r="J47" i="9"/>
  <c r="K47" i="9"/>
  <c r="D47" i="9"/>
  <c r="E48" i="8"/>
  <c r="F48" i="8"/>
  <c r="G48" i="8"/>
  <c r="H48" i="8"/>
  <c r="I48" i="8"/>
  <c r="J48" i="8"/>
  <c r="K48" i="8"/>
  <c r="D48" i="8"/>
  <c r="E47" i="8"/>
  <c r="F47" i="8"/>
  <c r="G47" i="8"/>
  <c r="H47" i="8"/>
  <c r="I47" i="8"/>
  <c r="J47" i="8"/>
  <c r="K47" i="8"/>
  <c r="D47" i="8"/>
  <c r="E48" i="7"/>
  <c r="F48" i="7"/>
  <c r="G48" i="7"/>
  <c r="H48" i="7"/>
  <c r="I48" i="7"/>
  <c r="J48" i="7"/>
  <c r="K48" i="7"/>
  <c r="D48" i="7"/>
  <c r="E47" i="7"/>
  <c r="F47" i="7"/>
  <c r="G47" i="7"/>
  <c r="H47" i="7"/>
  <c r="I47" i="7"/>
  <c r="J47" i="7"/>
  <c r="K47" i="7"/>
  <c r="D47" i="7"/>
  <c r="B2" i="7"/>
  <c r="B2" i="6"/>
  <c r="E48" i="6" l="1"/>
  <c r="F48" i="6"/>
  <c r="G48" i="6"/>
  <c r="H48" i="6"/>
  <c r="I48" i="6"/>
  <c r="J48" i="6"/>
  <c r="K48" i="6"/>
  <c r="D48" i="6"/>
  <c r="E47" i="6"/>
  <c r="F47" i="6"/>
  <c r="F25" i="5" s="1"/>
  <c r="J27" i="29" s="1"/>
  <c r="J28" i="29" s="1"/>
  <c r="G47" i="6"/>
  <c r="G25" i="5" s="1"/>
  <c r="M27" i="29" s="1"/>
  <c r="M28" i="29" s="1"/>
  <c r="H47" i="6"/>
  <c r="H25" i="5" s="1"/>
  <c r="D27" i="32" s="1"/>
  <c r="D28" i="32" s="1"/>
  <c r="I47" i="6"/>
  <c r="I25" i="5" s="1"/>
  <c r="G27" i="32" s="1"/>
  <c r="G28" i="32" s="1"/>
  <c r="J47" i="6"/>
  <c r="J25" i="5" s="1"/>
  <c r="J27" i="32" s="1"/>
  <c r="J28" i="32" s="1"/>
  <c r="K47" i="6"/>
  <c r="K25" i="5" s="1"/>
  <c r="M27" i="32" s="1"/>
  <c r="M28" i="32" s="1"/>
  <c r="D47" i="6"/>
  <c r="M10" i="8"/>
  <c r="M11" i="8"/>
  <c r="M12" i="8"/>
  <c r="M13" i="8"/>
  <c r="M14" i="8"/>
  <c r="M15" i="8"/>
  <c r="M16" i="8"/>
  <c r="M10" i="20"/>
  <c r="M11" i="20"/>
  <c r="M12" i="20"/>
  <c r="M13" i="20"/>
  <c r="M14" i="20"/>
  <c r="M15" i="20"/>
  <c r="M16" i="20"/>
  <c r="M10" i="10"/>
  <c r="M11" i="10"/>
  <c r="M12" i="10"/>
  <c r="M13" i="10"/>
  <c r="M14" i="10"/>
  <c r="M15" i="10"/>
  <c r="M16" i="10"/>
  <c r="M11" i="11"/>
  <c r="M12" i="11"/>
  <c r="M13" i="11"/>
  <c r="M14" i="11"/>
  <c r="M10" i="11"/>
  <c r="M15" i="11"/>
  <c r="M16" i="11"/>
  <c r="M10" i="22"/>
  <c r="M11" i="22"/>
  <c r="M12" i="22"/>
  <c r="M13" i="22"/>
  <c r="M14" i="22"/>
  <c r="M15" i="22"/>
  <c r="M16" i="22"/>
  <c r="M10" i="17"/>
  <c r="M11" i="17"/>
  <c r="M12" i="17"/>
  <c r="M13" i="17"/>
  <c r="M14" i="17"/>
  <c r="M15" i="17"/>
  <c r="M16" i="17"/>
  <c r="M10" i="16"/>
  <c r="M11" i="16"/>
  <c r="M12" i="16"/>
  <c r="M13" i="16"/>
  <c r="M14" i="16"/>
  <c r="M15" i="16"/>
  <c r="M16" i="16"/>
  <c r="M17" i="16"/>
  <c r="M10" i="14"/>
  <c r="M11" i="14"/>
  <c r="M12" i="14"/>
  <c r="M13" i="14"/>
  <c r="M14" i="14"/>
  <c r="M15" i="14"/>
  <c r="M16" i="14"/>
  <c r="M10" i="15"/>
  <c r="M11" i="15"/>
  <c r="M12" i="15"/>
  <c r="M13" i="15"/>
  <c r="M14" i="15"/>
  <c r="M15" i="15"/>
  <c r="M16" i="15"/>
  <c r="M10" i="9"/>
  <c r="M11" i="9"/>
  <c r="M12" i="9"/>
  <c r="M13" i="9"/>
  <c r="M14" i="9"/>
  <c r="M15" i="9"/>
  <c r="M16" i="9"/>
  <c r="M10" i="7"/>
  <c r="M11" i="7"/>
  <c r="M12" i="7"/>
  <c r="M13" i="7"/>
  <c r="M14" i="7"/>
  <c r="M15" i="7"/>
  <c r="M16" i="7"/>
  <c r="M10" i="6"/>
  <c r="M11" i="6"/>
  <c r="M12" i="6"/>
  <c r="M13" i="6"/>
  <c r="M14" i="6"/>
  <c r="M15" i="6"/>
  <c r="M16" i="6"/>
  <c r="Q12" i="24"/>
  <c r="Q11" i="24"/>
  <c r="Q10" i="24"/>
  <c r="Q9" i="24"/>
  <c r="Q8" i="24"/>
  <c r="Q7" i="24"/>
  <c r="Q6" i="24"/>
  <c r="O11" i="24"/>
  <c r="O10" i="24"/>
  <c r="O9" i="24"/>
  <c r="O8" i="24"/>
  <c r="O7" i="24"/>
  <c r="O6" i="24"/>
  <c r="O12" i="24"/>
  <c r="Q5" i="24"/>
  <c r="O5" i="24"/>
  <c r="C5" i="24"/>
  <c r="G5" i="25"/>
  <c r="L35" i="5"/>
  <c r="L33" i="5"/>
  <c r="L12" i="25"/>
  <c r="K12" i="25"/>
  <c r="H12" i="25"/>
  <c r="G12" i="25"/>
  <c r="E12" i="25"/>
  <c r="B12" i="25"/>
  <c r="L11" i="25"/>
  <c r="K11" i="25"/>
  <c r="H11" i="25"/>
  <c r="G11" i="25"/>
  <c r="E11" i="25"/>
  <c r="B11" i="25"/>
  <c r="L10" i="25"/>
  <c r="K10" i="25"/>
  <c r="H10" i="25"/>
  <c r="G10" i="25"/>
  <c r="E10" i="25"/>
  <c r="B10" i="25"/>
  <c r="L9" i="25"/>
  <c r="K9" i="25"/>
  <c r="H9" i="25"/>
  <c r="G9" i="25"/>
  <c r="E9" i="25"/>
  <c r="B9" i="25"/>
  <c r="L8" i="25"/>
  <c r="K8" i="25"/>
  <c r="H8" i="25"/>
  <c r="G8" i="25"/>
  <c r="E8" i="25"/>
  <c r="B8" i="25"/>
  <c r="L7" i="25"/>
  <c r="K7" i="25"/>
  <c r="H7" i="25"/>
  <c r="G7" i="25"/>
  <c r="E7" i="25"/>
  <c r="B7" i="25"/>
  <c r="L6" i="25"/>
  <c r="K6" i="25"/>
  <c r="H6" i="25"/>
  <c r="G6" i="25"/>
  <c r="E6" i="25"/>
  <c r="B6" i="25"/>
  <c r="L5" i="25"/>
  <c r="K5" i="25"/>
  <c r="H5" i="25"/>
  <c r="E5" i="25"/>
  <c r="B5" i="25"/>
  <c r="A2" i="25"/>
  <c r="H5" i="24"/>
  <c r="I5" i="24"/>
  <c r="H6" i="24"/>
  <c r="I6" i="24"/>
  <c r="H7" i="24"/>
  <c r="I7" i="24"/>
  <c r="H8" i="24"/>
  <c r="I8" i="24"/>
  <c r="H9" i="24"/>
  <c r="I9" i="24"/>
  <c r="H10" i="24"/>
  <c r="I10" i="24"/>
  <c r="H11" i="24"/>
  <c r="I11" i="24"/>
  <c r="H12" i="24"/>
  <c r="I12" i="24"/>
  <c r="E25" i="5" l="1"/>
  <c r="G27" i="29" s="1"/>
  <c r="G28" i="29" s="1"/>
  <c r="D25" i="5"/>
  <c r="Q13" i="24"/>
  <c r="O13" i="24"/>
  <c r="E13" i="25"/>
  <c r="H13" i="25"/>
  <c r="G13" i="25"/>
  <c r="H13" i="24"/>
  <c r="I13" i="24"/>
  <c r="F5" i="25" l="1"/>
  <c r="F7" i="24"/>
  <c r="F6" i="24"/>
  <c r="D27" i="29"/>
  <c r="D28" i="29" s="1"/>
  <c r="C12" i="24"/>
  <c r="C11" i="24"/>
  <c r="C10" i="24"/>
  <c r="C9" i="24"/>
  <c r="C8" i="24"/>
  <c r="C7" i="24"/>
  <c r="C6" i="24"/>
  <c r="F2" i="5" l="1"/>
  <c r="J9" i="29" s="1"/>
  <c r="G2" i="5"/>
  <c r="M9" i="29" s="1"/>
  <c r="H2" i="5"/>
  <c r="D9" i="32" s="1"/>
  <c r="I2" i="5"/>
  <c r="G9" i="32" s="1"/>
  <c r="J9" i="32"/>
  <c r="K2" i="5"/>
  <c r="M9" i="32" s="1"/>
  <c r="D2" i="5"/>
  <c r="D9" i="29" s="1"/>
  <c r="E2" i="5"/>
  <c r="G9" i="29" s="1"/>
  <c r="B11" i="24" l="1"/>
  <c r="A11" i="25"/>
  <c r="B12" i="24"/>
  <c r="A12" i="25"/>
  <c r="B10" i="24"/>
  <c r="A10" i="25"/>
  <c r="B9" i="24"/>
  <c r="A9" i="25"/>
  <c r="B8" i="24"/>
  <c r="A8" i="25"/>
  <c r="B7" i="24"/>
  <c r="A7" i="25"/>
  <c r="B6" i="24"/>
  <c r="A6" i="25"/>
  <c r="B5" i="24"/>
  <c r="A5" i="25"/>
  <c r="B48" i="20"/>
  <c r="B48" i="10"/>
  <c r="B48" i="14"/>
  <c r="K14" i="5" l="1"/>
  <c r="J14" i="5"/>
  <c r="I14" i="5"/>
  <c r="H14" i="5"/>
  <c r="G14" i="5"/>
  <c r="F14" i="5"/>
  <c r="E14" i="5"/>
  <c r="D14" i="5"/>
  <c r="A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9" i="22"/>
  <c r="M8" i="22"/>
  <c r="K4" i="22"/>
  <c r="J4" i="22"/>
  <c r="I4" i="22"/>
  <c r="H4" i="22"/>
  <c r="G4" i="22"/>
  <c r="F4" i="22"/>
  <c r="E4" i="22"/>
  <c r="B3" i="22"/>
  <c r="M48" i="22" l="1"/>
  <c r="J9" i="24"/>
  <c r="M9" i="25"/>
  <c r="M12" i="25"/>
  <c r="J12" i="24"/>
  <c r="M7" i="25"/>
  <c r="J7" i="24"/>
  <c r="M8" i="25"/>
  <c r="J8" i="24"/>
  <c r="M11" i="25"/>
  <c r="J11" i="24"/>
  <c r="M10" i="25"/>
  <c r="J10" i="24"/>
  <c r="M6" i="25"/>
  <c r="J6" i="24"/>
  <c r="M5" i="25"/>
  <c r="J5" i="24"/>
  <c r="L37" i="5"/>
  <c r="L14" i="5"/>
  <c r="J13" i="24" l="1"/>
  <c r="M25" i="7"/>
  <c r="E4" i="6" l="1"/>
  <c r="F4" i="6"/>
  <c r="G4" i="6"/>
  <c r="H4" i="6"/>
  <c r="I4" i="6"/>
  <c r="E4" i="17"/>
  <c r="F4" i="17"/>
  <c r="G4" i="17"/>
  <c r="H4" i="17"/>
  <c r="I4" i="17"/>
  <c r="E4" i="16"/>
  <c r="F4" i="16"/>
  <c r="G4" i="16"/>
  <c r="H4" i="16"/>
  <c r="I4" i="16"/>
  <c r="E4" i="15"/>
  <c r="F4" i="15"/>
  <c r="G4" i="15"/>
  <c r="H4" i="15"/>
  <c r="I4" i="15"/>
  <c r="E4" i="14"/>
  <c r="F4" i="14"/>
  <c r="G4" i="14"/>
  <c r="H4" i="14"/>
  <c r="I4" i="14"/>
  <c r="E4" i="11"/>
  <c r="F4" i="11"/>
  <c r="G4" i="11"/>
  <c r="H4" i="11"/>
  <c r="I4" i="11"/>
  <c r="E4" i="10"/>
  <c r="F4" i="10"/>
  <c r="G4" i="10"/>
  <c r="H4" i="10"/>
  <c r="I4" i="10"/>
  <c r="E4" i="20"/>
  <c r="F4" i="20"/>
  <c r="G4" i="20"/>
  <c r="H4" i="20"/>
  <c r="I4" i="20"/>
  <c r="E4" i="9"/>
  <c r="G4" i="9"/>
  <c r="H4" i="9"/>
  <c r="I4" i="9"/>
  <c r="E4" i="8"/>
  <c r="F4" i="8"/>
  <c r="G4" i="8"/>
  <c r="H4" i="8"/>
  <c r="I4" i="8"/>
  <c r="E4" i="7"/>
  <c r="F4" i="7"/>
  <c r="G4" i="7"/>
  <c r="H4" i="7"/>
  <c r="I4" i="7"/>
  <c r="G5" i="24" l="1"/>
  <c r="M5" i="24" s="1"/>
  <c r="G12" i="24" l="1"/>
  <c r="M12" i="24" s="1"/>
  <c r="F12" i="25"/>
  <c r="G9" i="24"/>
  <c r="M9" i="24" s="1"/>
  <c r="F9" i="25"/>
  <c r="G8" i="24"/>
  <c r="M8" i="24" s="1"/>
  <c r="F8" i="25"/>
  <c r="G11" i="24"/>
  <c r="M11" i="24" s="1"/>
  <c r="F11" i="25"/>
  <c r="G7" i="24"/>
  <c r="M7" i="24" s="1"/>
  <c r="F7" i="25"/>
  <c r="G10" i="24"/>
  <c r="M10" i="24" s="1"/>
  <c r="F10" i="25"/>
  <c r="G6" i="24"/>
  <c r="M6" i="24" s="1"/>
  <c r="F6" i="25"/>
  <c r="L27" i="5"/>
  <c r="L25" i="5"/>
  <c r="L26" i="5"/>
  <c r="B24" i="27" s="1"/>
  <c r="B25" i="27" s="1"/>
  <c r="M47" i="6"/>
  <c r="M9" i="7"/>
  <c r="M17" i="7"/>
  <c r="M18" i="7"/>
  <c r="M19" i="7"/>
  <c r="M20" i="7"/>
  <c r="M21" i="7"/>
  <c r="M22" i="7"/>
  <c r="M23" i="7"/>
  <c r="M24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9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9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9" i="20"/>
  <c r="M17" i="20"/>
  <c r="M18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44" i="20"/>
  <c r="M45" i="20"/>
  <c r="M46" i="20"/>
  <c r="M47" i="20"/>
  <c r="M9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9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9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9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9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9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9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8" i="7"/>
  <c r="M8" i="8"/>
  <c r="M8" i="9"/>
  <c r="M8" i="20"/>
  <c r="M8" i="10"/>
  <c r="M8" i="11"/>
  <c r="M8" i="14"/>
  <c r="M8" i="15"/>
  <c r="M8" i="16"/>
  <c r="M8" i="17"/>
  <c r="K7" i="5"/>
  <c r="K4" i="6"/>
  <c r="K8" i="5"/>
  <c r="K4" i="7"/>
  <c r="K9" i="5"/>
  <c r="M12" i="32" s="1"/>
  <c r="K4" i="8"/>
  <c r="K10" i="5"/>
  <c r="K4" i="9"/>
  <c r="K11" i="5"/>
  <c r="M19" i="32" s="1"/>
  <c r="K4" i="20"/>
  <c r="K12" i="5"/>
  <c r="K4" i="10"/>
  <c r="K13" i="5"/>
  <c r="M14" i="32" s="1"/>
  <c r="K4" i="11"/>
  <c r="K15" i="5"/>
  <c r="M15" i="32" s="1"/>
  <c r="K4" i="14"/>
  <c r="K16" i="5"/>
  <c r="M16" i="32" s="1"/>
  <c r="K4" i="15"/>
  <c r="K17" i="5"/>
  <c r="M17" i="32" s="1"/>
  <c r="K4" i="16"/>
  <c r="K18" i="5"/>
  <c r="M18" i="32" s="1"/>
  <c r="K4" i="17"/>
  <c r="J7" i="5"/>
  <c r="J11" i="32" s="1"/>
  <c r="J4" i="6"/>
  <c r="J8" i="5"/>
  <c r="J4" i="7"/>
  <c r="J9" i="5"/>
  <c r="J12" i="32" s="1"/>
  <c r="J4" i="8"/>
  <c r="J10" i="5"/>
  <c r="J13" i="32" s="1"/>
  <c r="J4" i="9"/>
  <c r="J11" i="5"/>
  <c r="J19" i="32" s="1"/>
  <c r="J4" i="20"/>
  <c r="J12" i="5"/>
  <c r="J4" i="10"/>
  <c r="J13" i="5"/>
  <c r="J14" i="32" s="1"/>
  <c r="J4" i="11"/>
  <c r="J15" i="5"/>
  <c r="J15" i="32" s="1"/>
  <c r="J4" i="14"/>
  <c r="J16" i="5"/>
  <c r="J16" i="32" s="1"/>
  <c r="J4" i="15"/>
  <c r="J17" i="5"/>
  <c r="J17" i="32" s="1"/>
  <c r="J4" i="16"/>
  <c r="J18" i="5"/>
  <c r="J18" i="32" s="1"/>
  <c r="J4" i="17"/>
  <c r="H7" i="5"/>
  <c r="H8" i="5"/>
  <c r="H9" i="5"/>
  <c r="D12" i="32" s="1"/>
  <c r="H10" i="5"/>
  <c r="H11" i="5"/>
  <c r="D19" i="32" s="1"/>
  <c r="H12" i="5"/>
  <c r="H13" i="5"/>
  <c r="D14" i="32" s="1"/>
  <c r="H15" i="5"/>
  <c r="D15" i="32" s="1"/>
  <c r="H16" i="5"/>
  <c r="D16" i="32" s="1"/>
  <c r="H17" i="5"/>
  <c r="D17" i="32" s="1"/>
  <c r="H18" i="5"/>
  <c r="D18" i="32" s="1"/>
  <c r="M48" i="6" l="1"/>
  <c r="D13" i="32"/>
  <c r="M13" i="32"/>
  <c r="D11" i="32"/>
  <c r="D20" i="32" s="1"/>
  <c r="D22" i="32" s="1"/>
  <c r="D25" i="32" s="1"/>
  <c r="D29" i="32" s="1"/>
  <c r="D30" i="32" s="1"/>
  <c r="M48" i="15"/>
  <c r="J20" i="32"/>
  <c r="J22" i="32" s="1"/>
  <c r="J25" i="32" s="1"/>
  <c r="J29" i="32" s="1"/>
  <c r="J30" i="32" s="1"/>
  <c r="M48" i="20"/>
  <c r="M48" i="9"/>
  <c r="M48" i="8"/>
  <c r="M11" i="32"/>
  <c r="M48" i="7"/>
  <c r="M48" i="16"/>
  <c r="M48" i="14"/>
  <c r="M48" i="10"/>
  <c r="M48" i="11"/>
  <c r="M48" i="17"/>
  <c r="G13" i="24"/>
  <c r="M13" i="24"/>
  <c r="F13" i="25"/>
  <c r="I13" i="25" s="1"/>
  <c r="K29" i="5"/>
  <c r="N12" i="24" s="1"/>
  <c r="H29" i="5"/>
  <c r="J29" i="5"/>
  <c r="N11" i="24" s="1"/>
  <c r="J20" i="5"/>
  <c r="K20" i="5"/>
  <c r="H20" i="5"/>
  <c r="M20" i="32" l="1"/>
  <c r="M22" i="32" s="1"/>
  <c r="M25" i="32" s="1"/>
  <c r="M29" i="32" s="1"/>
  <c r="M30" i="32" s="1"/>
  <c r="I9" i="25"/>
  <c r="N9" i="24"/>
  <c r="I12" i="25"/>
  <c r="D11" i="25"/>
  <c r="I11" i="25"/>
  <c r="D9" i="25"/>
  <c r="E9" i="24"/>
  <c r="D12" i="25"/>
  <c r="E12" i="24"/>
  <c r="K39" i="5"/>
  <c r="E11" i="24"/>
  <c r="J39" i="5"/>
  <c r="H39" i="5"/>
  <c r="K31" i="5"/>
  <c r="J12" i="25" s="1"/>
  <c r="H31" i="5"/>
  <c r="J9" i="25" s="1"/>
  <c r="J31" i="5"/>
  <c r="J11" i="25" s="1"/>
  <c r="N9" i="25" l="1"/>
  <c r="P9" i="24"/>
  <c r="N11" i="25"/>
  <c r="P11" i="24"/>
  <c r="N12" i="25"/>
  <c r="P12" i="24"/>
  <c r="K9" i="24"/>
  <c r="O9" i="25"/>
  <c r="L9" i="24"/>
  <c r="P9" i="25"/>
  <c r="L11" i="24"/>
  <c r="P11" i="25"/>
  <c r="K11" i="24"/>
  <c r="O11" i="25"/>
  <c r="L12" i="24"/>
  <c r="P12" i="25"/>
  <c r="K12" i="24"/>
  <c r="O12" i="25"/>
  <c r="I18" i="5"/>
  <c r="G18" i="32" s="1"/>
  <c r="G18" i="5"/>
  <c r="M18" i="29" s="1"/>
  <c r="F18" i="5"/>
  <c r="J18" i="29" s="1"/>
  <c r="I17" i="5"/>
  <c r="G17" i="32" s="1"/>
  <c r="G17" i="5"/>
  <c r="M17" i="29" s="1"/>
  <c r="F17" i="5"/>
  <c r="J17" i="29" s="1"/>
  <c r="I16" i="5"/>
  <c r="G16" i="32" s="1"/>
  <c r="G16" i="5"/>
  <c r="M16" i="29" s="1"/>
  <c r="F16" i="5"/>
  <c r="J16" i="29" s="1"/>
  <c r="I15" i="5"/>
  <c r="G15" i="32" s="1"/>
  <c r="G15" i="5"/>
  <c r="M15" i="29" s="1"/>
  <c r="F15" i="5"/>
  <c r="J15" i="29" s="1"/>
  <c r="I13" i="5"/>
  <c r="G14" i="32" s="1"/>
  <c r="G13" i="5"/>
  <c r="M14" i="29" s="1"/>
  <c r="F13" i="5"/>
  <c r="J14" i="29" s="1"/>
  <c r="I12" i="5"/>
  <c r="G12" i="5"/>
  <c r="F12" i="5"/>
  <c r="I11" i="5"/>
  <c r="G19" i="32" s="1"/>
  <c r="G11" i="5"/>
  <c r="M19" i="29" s="1"/>
  <c r="F11" i="5"/>
  <c r="J19" i="29" s="1"/>
  <c r="I10" i="5"/>
  <c r="G10" i="5"/>
  <c r="I9" i="5"/>
  <c r="G12" i="32" s="1"/>
  <c r="G9" i="5"/>
  <c r="M12" i="29" s="1"/>
  <c r="F9" i="5"/>
  <c r="J12" i="29" s="1"/>
  <c r="I8" i="5"/>
  <c r="G8" i="5"/>
  <c r="F8" i="5"/>
  <c r="I7" i="5"/>
  <c r="G7" i="5"/>
  <c r="F7" i="5"/>
  <c r="I29" i="5"/>
  <c r="G29" i="5"/>
  <c r="G42" i="5" s="1"/>
  <c r="F29" i="5"/>
  <c r="E18" i="5"/>
  <c r="G18" i="29" s="1"/>
  <c r="D18" i="5"/>
  <c r="D18" i="29" s="1"/>
  <c r="A48" i="17"/>
  <c r="D4" i="17"/>
  <c r="E17" i="5"/>
  <c r="G17" i="29" s="1"/>
  <c r="D17" i="5"/>
  <c r="D17" i="29" s="1"/>
  <c r="A48" i="16"/>
  <c r="D4" i="16"/>
  <c r="E16" i="5"/>
  <c r="G16" i="29" s="1"/>
  <c r="D16" i="5"/>
  <c r="A48" i="15"/>
  <c r="D4" i="15"/>
  <c r="G15" i="29"/>
  <c r="D15" i="5"/>
  <c r="A48" i="14"/>
  <c r="D4" i="14"/>
  <c r="E13" i="5"/>
  <c r="G14" i="29" s="1"/>
  <c r="D13" i="5"/>
  <c r="A48" i="11"/>
  <c r="D4" i="11"/>
  <c r="A48" i="10"/>
  <c r="E12" i="5"/>
  <c r="D12" i="5"/>
  <c r="D4" i="10"/>
  <c r="E11" i="5"/>
  <c r="G19" i="29" s="1"/>
  <c r="D11" i="5"/>
  <c r="D19" i="29" s="1"/>
  <c r="D4" i="20"/>
  <c r="E10" i="5"/>
  <c r="D10" i="5"/>
  <c r="D4" i="9"/>
  <c r="E9" i="5"/>
  <c r="G12" i="29" s="1"/>
  <c r="D9" i="5"/>
  <c r="D4" i="8"/>
  <c r="E8" i="5"/>
  <c r="D8" i="5"/>
  <c r="A8" i="7"/>
  <c r="D4" i="7"/>
  <c r="E7" i="5"/>
  <c r="D7" i="5"/>
  <c r="D4" i="6"/>
  <c r="M11" i="29" l="1"/>
  <c r="G13" i="32"/>
  <c r="J13" i="29"/>
  <c r="M13" i="29"/>
  <c r="G13" i="29"/>
  <c r="G11" i="32"/>
  <c r="G20" i="32" s="1"/>
  <c r="G22" i="32" s="1"/>
  <c r="G25" i="32" s="1"/>
  <c r="G29" i="32" s="1"/>
  <c r="G30" i="32" s="1"/>
  <c r="J11" i="29"/>
  <c r="J20" i="29" s="1"/>
  <c r="J22" i="29" s="1"/>
  <c r="J25" i="29" s="1"/>
  <c r="J29" i="29" s="1"/>
  <c r="J30" i="29" s="1"/>
  <c r="G11" i="29"/>
  <c r="G20" i="29" s="1"/>
  <c r="G22" i="29" s="1"/>
  <c r="G25" i="29" s="1"/>
  <c r="G29" i="29" s="1"/>
  <c r="G30" i="29" s="1"/>
  <c r="D16" i="29"/>
  <c r="D15" i="29"/>
  <c r="D14" i="29"/>
  <c r="D13" i="29"/>
  <c r="D12" i="29"/>
  <c r="D11" i="29"/>
  <c r="I8" i="25"/>
  <c r="N8" i="24"/>
  <c r="I10" i="25"/>
  <c r="N10" i="24"/>
  <c r="I7" i="25"/>
  <c r="N7" i="24"/>
  <c r="L8" i="5"/>
  <c r="L12" i="5"/>
  <c r="L7" i="5"/>
  <c r="L10" i="5"/>
  <c r="L9" i="5"/>
  <c r="L16" i="5"/>
  <c r="L18" i="5"/>
  <c r="L11" i="5"/>
  <c r="L13" i="5"/>
  <c r="L15" i="5"/>
  <c r="L17" i="5"/>
  <c r="E29" i="5"/>
  <c r="L23" i="5"/>
  <c r="L29" i="5" s="1"/>
  <c r="I20" i="5"/>
  <c r="G20" i="5"/>
  <c r="F20" i="5"/>
  <c r="F41" i="5" s="1"/>
  <c r="E20" i="5"/>
  <c r="D29" i="5"/>
  <c r="D20" i="5"/>
  <c r="D41" i="5" s="1"/>
  <c r="F42" i="5" l="1"/>
  <c r="L7" i="24" s="1"/>
  <c r="E42" i="5"/>
  <c r="D42" i="5"/>
  <c r="E6" i="24"/>
  <c r="E41" i="5"/>
  <c r="M20" i="29"/>
  <c r="M22" i="29" s="1"/>
  <c r="M25" i="29" s="1"/>
  <c r="M29" i="29" s="1"/>
  <c r="M30" i="29" s="1"/>
  <c r="D20" i="29"/>
  <c r="D22" i="29" s="1"/>
  <c r="D25" i="29" s="1"/>
  <c r="D29" i="29" s="1"/>
  <c r="D30" i="29" s="1"/>
  <c r="N5" i="24"/>
  <c r="F11" i="24"/>
  <c r="F10" i="24"/>
  <c r="I6" i="25"/>
  <c r="N6" i="24"/>
  <c r="I5" i="25"/>
  <c r="D6" i="25"/>
  <c r="F39" i="5"/>
  <c r="D7" i="25"/>
  <c r="E7" i="24"/>
  <c r="L10" i="24"/>
  <c r="P10" i="25"/>
  <c r="G39" i="5"/>
  <c r="D8" i="25"/>
  <c r="E8" i="24"/>
  <c r="L8" i="24"/>
  <c r="P8" i="25"/>
  <c r="E10" i="24"/>
  <c r="D10" i="25"/>
  <c r="I39" i="5"/>
  <c r="P7" i="25"/>
  <c r="D5" i="25"/>
  <c r="E5" i="24"/>
  <c r="D39" i="5"/>
  <c r="P5" i="24" s="1"/>
  <c r="E39" i="5"/>
  <c r="G31" i="5"/>
  <c r="J8" i="25" s="1"/>
  <c r="I31" i="5"/>
  <c r="J10" i="25" s="1"/>
  <c r="F31" i="5"/>
  <c r="J7" i="25" s="1"/>
  <c r="E31" i="5"/>
  <c r="J6" i="25" s="1"/>
  <c r="D31" i="5"/>
  <c r="L20" i="5"/>
  <c r="L31" i="5" s="1"/>
  <c r="B3" i="17"/>
  <c r="B3" i="10"/>
  <c r="B3" i="7"/>
  <c r="B3" i="16"/>
  <c r="B3" i="20"/>
  <c r="B3" i="8"/>
  <c r="B3" i="6"/>
  <c r="B3" i="14"/>
  <c r="B3" i="11"/>
  <c r="B3" i="9"/>
  <c r="B3" i="15"/>
  <c r="N13" i="24" l="1"/>
  <c r="J5" i="25"/>
  <c r="F12" i="24"/>
  <c r="F13" i="24" s="1"/>
  <c r="N7" i="25"/>
  <c r="P7" i="24"/>
  <c r="N6" i="25"/>
  <c r="P6" i="24"/>
  <c r="N8" i="25"/>
  <c r="P8" i="24"/>
  <c r="N10" i="25"/>
  <c r="P10" i="24"/>
  <c r="E13" i="24"/>
  <c r="K6" i="24"/>
  <c r="O6" i="25"/>
  <c r="K7" i="24"/>
  <c r="O7" i="25"/>
  <c r="D13" i="25"/>
  <c r="J13" i="25" s="1"/>
  <c r="K10" i="24"/>
  <c r="O10" i="25"/>
  <c r="K8" i="24"/>
  <c r="O8" i="25"/>
  <c r="L6" i="24"/>
  <c r="P6" i="25"/>
  <c r="L39" i="5"/>
  <c r="N5" i="25"/>
  <c r="K5" i="24"/>
  <c r="O5" i="25"/>
  <c r="L41" i="5"/>
  <c r="L5" i="24"/>
  <c r="P5" i="25"/>
  <c r="L42" i="5"/>
  <c r="P13" i="24" l="1"/>
  <c r="K13" i="24"/>
  <c r="L13" i="24"/>
</calcChain>
</file>

<file path=xl/sharedStrings.xml><?xml version="1.0" encoding="utf-8"?>
<sst xmlns="http://schemas.openxmlformats.org/spreadsheetml/2006/main" count="490" uniqueCount="209">
  <si>
    <t>Applicant Name</t>
  </si>
  <si>
    <t>CFDA</t>
  </si>
  <si>
    <t>SERVICE</t>
  </si>
  <si>
    <t>Total Expenditures</t>
  </si>
  <si>
    <t>AAA Funds</t>
  </si>
  <si>
    <t>In Kind Revenue</t>
  </si>
  <si>
    <t>Local Funds</t>
  </si>
  <si>
    <t>Program Income</t>
  </si>
  <si>
    <t>Total Funding</t>
  </si>
  <si>
    <t>Funding Difference</t>
  </si>
  <si>
    <t>Persons Served</t>
  </si>
  <si>
    <t xml:space="preserve">Units </t>
  </si>
  <si>
    <t>Agency Reimbursement Unit Rate</t>
  </si>
  <si>
    <t>Total Cost per Unit</t>
  </si>
  <si>
    <t>Non-Federal Match %</t>
  </si>
  <si>
    <t>Federal State Share %</t>
  </si>
  <si>
    <t>SERVICES</t>
  </si>
  <si>
    <t>CFDA #</t>
  </si>
  <si>
    <t>NONE</t>
  </si>
  <si>
    <t>NA</t>
  </si>
  <si>
    <t>I&amp;A</t>
  </si>
  <si>
    <t>III-B I&amp;A</t>
  </si>
  <si>
    <t>TO</t>
  </si>
  <si>
    <t>III-B TARGETED OUTREACH</t>
  </si>
  <si>
    <t>COUN</t>
  </si>
  <si>
    <t>III-B COUNSELING</t>
  </si>
  <si>
    <t>TRAN</t>
  </si>
  <si>
    <t>III-B TRANSPORTATION</t>
  </si>
  <si>
    <t>TEL R</t>
  </si>
  <si>
    <t>III-B TELEPHONE REASSURANCE</t>
  </si>
  <si>
    <t>FV</t>
  </si>
  <si>
    <t>III-B FRIENDLY VISITING</t>
  </si>
  <si>
    <t>HS</t>
  </si>
  <si>
    <t>III-B HEALTH SCREENING</t>
  </si>
  <si>
    <t>REC</t>
  </si>
  <si>
    <t>III-B RECREATION</t>
  </si>
  <si>
    <t>EDU</t>
  </si>
  <si>
    <t>III-B EDUCATION</t>
  </si>
  <si>
    <t>LEGAL</t>
  </si>
  <si>
    <t>III-B LEGAL</t>
  </si>
  <si>
    <t>FCS</t>
  </si>
  <si>
    <t>III-B FLEXIBLE COMMUNITY SERVICES</t>
  </si>
  <si>
    <t>CONG</t>
  </si>
  <si>
    <t>III-C1 CONGREGATE MEALS</t>
  </si>
  <si>
    <t>HDM</t>
  </si>
  <si>
    <t>III-C2 HOME DELIVERED MEALS</t>
  </si>
  <si>
    <t>IIID</t>
  </si>
  <si>
    <t>III-D HEALTH PROMOTION</t>
  </si>
  <si>
    <t>ASTNCE</t>
  </si>
  <si>
    <t>CO</t>
  </si>
  <si>
    <t>SG</t>
  </si>
  <si>
    <t>GAP</t>
  </si>
  <si>
    <t>RESP</t>
  </si>
  <si>
    <t>TRED</t>
  </si>
  <si>
    <t>Total Other Funds</t>
  </si>
  <si>
    <t>Units</t>
  </si>
  <si>
    <t>Service 1</t>
  </si>
  <si>
    <t>Service 2</t>
  </si>
  <si>
    <t>Service 3</t>
  </si>
  <si>
    <t>Service 4</t>
  </si>
  <si>
    <t>Service 5</t>
  </si>
  <si>
    <t>Service 6</t>
  </si>
  <si>
    <t>Service 7</t>
  </si>
  <si>
    <t>Service 8</t>
  </si>
  <si>
    <t>Totals</t>
  </si>
  <si>
    <t>County:</t>
  </si>
  <si>
    <t>Provider Name:</t>
  </si>
  <si>
    <t>Service</t>
  </si>
  <si>
    <t>TOTAL</t>
  </si>
  <si>
    <t xml:space="preserve">Expense </t>
  </si>
  <si>
    <t>Input Expenses in Detail sheets</t>
  </si>
  <si>
    <t>Personnel (Salaries and Wages)</t>
  </si>
  <si>
    <t>Fringe Benefits</t>
  </si>
  <si>
    <t>Travel</t>
  </si>
  <si>
    <t>Equipment</t>
  </si>
  <si>
    <t>Food Costs</t>
  </si>
  <si>
    <t>Supplies</t>
  </si>
  <si>
    <t>Contractual Services</t>
  </si>
  <si>
    <t>Consultant</t>
  </si>
  <si>
    <t>Occupancy - Rent and Utilities</t>
  </si>
  <si>
    <t>Telecommunications</t>
  </si>
  <si>
    <t>Training and Education</t>
  </si>
  <si>
    <t>Misc. Costs</t>
  </si>
  <si>
    <t xml:space="preserve">Revenues </t>
  </si>
  <si>
    <t>Personnel Costs</t>
  </si>
  <si>
    <t>Provider:</t>
  </si>
  <si>
    <t>Employee</t>
  </si>
  <si>
    <t>Salary</t>
  </si>
  <si>
    <t>Allocation</t>
  </si>
  <si>
    <t>In-Kind Expense ONLY</t>
  </si>
  <si>
    <t>Volunteers</t>
  </si>
  <si>
    <t>Cash Expenses</t>
  </si>
  <si>
    <t>TOTAL PERSONNEL IN KIND</t>
  </si>
  <si>
    <t>TOTAL PERSONNEL COSTS</t>
  </si>
  <si>
    <t>% Salary</t>
  </si>
  <si>
    <t>Fringes</t>
  </si>
  <si>
    <t>for Volunteers</t>
  </si>
  <si>
    <t>TOTAL IN KIND</t>
  </si>
  <si>
    <t>TOTAL FRINGES</t>
  </si>
  <si>
    <t>Description</t>
  </si>
  <si>
    <t>TOTAL TRAVEL</t>
  </si>
  <si>
    <t>TOTAL FOOD COSTS</t>
  </si>
  <si>
    <t>Occupancy</t>
  </si>
  <si>
    <t>Training &amp; Education</t>
  </si>
  <si>
    <t>Miscellaneous</t>
  </si>
  <si>
    <t>Local Cash</t>
  </si>
  <si>
    <t>List all sources of Local Cash</t>
  </si>
  <si>
    <t>Source</t>
  </si>
  <si>
    <t>Funding Amount</t>
  </si>
  <si>
    <t>TOTAL Local Cash</t>
  </si>
  <si>
    <t>Budget Justification</t>
  </si>
  <si>
    <t>Describe the basis for calculation of expenses by budget category</t>
  </si>
  <si>
    <t>Personnel</t>
  </si>
  <si>
    <t>Telecommunication</t>
  </si>
  <si>
    <t>Local Cash Match</t>
  </si>
  <si>
    <t>15% match is required for IIIB and IIIC services</t>
  </si>
  <si>
    <t>No match is required for IIID Services</t>
  </si>
  <si>
    <t>10% match is required for IIIE services</t>
  </si>
  <si>
    <t>AgeGuide Fiscal Budget</t>
  </si>
  <si>
    <t>III-B OPTIONS COUNSELING</t>
  </si>
  <si>
    <t>OC</t>
  </si>
  <si>
    <t>OR</t>
  </si>
  <si>
    <t>III-B OUTREACH</t>
  </si>
  <si>
    <t>APS TRAINING</t>
  </si>
  <si>
    <t>APS M TEAM</t>
  </si>
  <si>
    <t>APS FATALITY REVIEW TEAM</t>
  </si>
  <si>
    <t>NSIP</t>
  </si>
  <si>
    <t>RECIPIENT</t>
  </si>
  <si>
    <t>AWARD INFORMATION</t>
  </si>
  <si>
    <r>
      <rPr>
        <b/>
        <sz val="10"/>
        <color theme="1"/>
        <rFont val="Calibri"/>
        <family val="2"/>
        <scheme val="minor"/>
      </rPr>
      <t>SIGNING PROCEDURE:</t>
    </r>
    <r>
      <rPr>
        <sz val="10"/>
        <color theme="1"/>
        <rFont val="Calibri"/>
        <family val="2"/>
        <scheme val="minor"/>
      </rPr>
      <t xml:space="preserve"> This award document must be signed by the applicant agency’s authorized representative. A copy of the document authorizing the above representative to sign this application must be on file in the applicant’s office. Grant Award must be signed and submitted electronically.</t>
    </r>
  </si>
  <si>
    <t>Issue Date:</t>
  </si>
  <si>
    <t>Funding Period:</t>
  </si>
  <si>
    <t>Budget Year:</t>
  </si>
  <si>
    <t>Award Contact Name:</t>
  </si>
  <si>
    <t>Federal Awarding Agency:   Health &amp; Human Services</t>
  </si>
  <si>
    <t>AWARD  DESCRIPTION:</t>
  </si>
  <si>
    <t>APPROVED COSTS</t>
  </si>
  <si>
    <t>Personnel &amp; Fringe</t>
  </si>
  <si>
    <t>Equipment &amp; Supplies</t>
  </si>
  <si>
    <t>Total Costs</t>
  </si>
  <si>
    <t>COMPUTATION OF GRANT AWARD</t>
  </si>
  <si>
    <t>Total Cost (from above)</t>
  </si>
  <si>
    <t>Less Project Income</t>
  </si>
  <si>
    <t>Net Cost</t>
  </si>
  <si>
    <t>Non Federal Cash</t>
  </si>
  <si>
    <t>Non Federal In Kind</t>
  </si>
  <si>
    <t>Total Non Federal Share</t>
  </si>
  <si>
    <t>Area Agency Share</t>
  </si>
  <si>
    <t>Area Agency %</t>
  </si>
  <si>
    <t>APPROVED UNITS &amp; PERSONS</t>
  </si>
  <si>
    <t>Persons</t>
  </si>
  <si>
    <r>
      <t>BREACH OF GRANT AWARD REMEDIES:</t>
    </r>
    <r>
      <rPr>
        <sz val="10"/>
        <color theme="1"/>
        <rFont val="Calibri"/>
        <family val="2"/>
        <scheme val="minor"/>
      </rPr>
      <t xml:space="preserve"> Failure of the GRANTEE to comply with the Conditions, Certifications, and Assurances, as well as those in the approved application for this Grant, if any, may result in suspension and/or termination of the GRANTEE by AgeGuide.</t>
    </r>
  </si>
  <si>
    <r>
      <rPr>
        <b/>
        <sz val="10"/>
        <color theme="1"/>
        <rFont val="Calibri"/>
        <family val="2"/>
        <scheme val="minor"/>
      </rPr>
      <t>AUTHORIZED REPRESENTATIVE SIGNATURE:</t>
    </r>
    <r>
      <rPr>
        <sz val="10"/>
        <color theme="1"/>
        <rFont val="Calibri"/>
        <family val="2"/>
        <scheme val="minor"/>
      </rPr>
      <t xml:space="preserve"> By signing below, I CERTIFY that I have read and understand the terms of this NOTIFICATION OF GRANT AWARD and that the GRANTEE and PROJECT will abide by them. I further CERTIFY that I am duly authorized to sign for this agency and that I have not been convicted of bribery or attempting to bribe an office or employee of the State of Illinois nor have I made an omission of such conduct which is a matter of record.</t>
    </r>
  </si>
  <si>
    <t>Name</t>
  </si>
  <si>
    <t>Date</t>
  </si>
  <si>
    <t>AgeGuide Northeastern Illinois</t>
  </si>
  <si>
    <t>10/1/2022-9/30/2023</t>
  </si>
  <si>
    <t>FFY2023</t>
  </si>
  <si>
    <t>Marla Fronczak, Chief Executive Officer</t>
  </si>
  <si>
    <t>VII ANE</t>
  </si>
  <si>
    <t>Provider Legal Name</t>
  </si>
  <si>
    <t>Address Line 1</t>
  </si>
  <si>
    <t>City/State/ZIP</t>
  </si>
  <si>
    <t>Primary Phone Number</t>
  </si>
  <si>
    <t>Unique Entity ID /SAM</t>
  </si>
  <si>
    <t>UEI:</t>
  </si>
  <si>
    <t>Enter provider legal name here</t>
  </si>
  <si>
    <t>Enter street address</t>
  </si>
  <si>
    <t>Enter City, State, and ZIP</t>
  </si>
  <si>
    <t>Enter primary agency phone number</t>
  </si>
  <si>
    <t>Enter UEI (formerly DUNS)</t>
  </si>
  <si>
    <t>Award Contact:</t>
  </si>
  <si>
    <t>Enter name of person to receive NGA</t>
  </si>
  <si>
    <t>Award Contact Email</t>
  </si>
  <si>
    <t>Enter email of person to receive NGA</t>
  </si>
  <si>
    <t>County</t>
  </si>
  <si>
    <t>Enter County</t>
  </si>
  <si>
    <t>NSIP - Nutrition Providers Only</t>
  </si>
  <si>
    <t>AAA Cost Per Unit</t>
  </si>
  <si>
    <t>Funding Allocation Provided by AAA</t>
  </si>
  <si>
    <t>Difference from Budgeted</t>
  </si>
  <si>
    <t>TOTAL from BUDGET tab</t>
  </si>
  <si>
    <t>Difference</t>
  </si>
  <si>
    <t>Consultant/Contractual</t>
  </si>
  <si>
    <r>
      <t xml:space="preserve">TERMS &amp; CONDITIONS: </t>
    </r>
    <r>
      <rPr>
        <sz val="10"/>
        <color theme="1"/>
        <rFont val="Calibri"/>
        <family val="2"/>
        <scheme val="minor"/>
      </rPr>
      <t>The attached Certifications, Grant Conditions, Special Grant Conditions, and Grant Assurances are an integral component of this Notification.</t>
    </r>
  </si>
  <si>
    <t>CFDA:</t>
  </si>
  <si>
    <t>Award Contact Phone:</t>
  </si>
  <si>
    <t>Enter phone number of person to receive NGA</t>
  </si>
  <si>
    <t>Food Costs (Nutrition Only)</t>
  </si>
  <si>
    <t>Miscellaneous Costs</t>
  </si>
  <si>
    <t>III-E ASSISTANCE</t>
  </si>
  <si>
    <t>III-E TRAINING &amp; EDUCATION</t>
  </si>
  <si>
    <t>III-E GAP</t>
  </si>
  <si>
    <t>III-E RESPITE</t>
  </si>
  <si>
    <t>III-E SUPPORT GROUPS</t>
  </si>
  <si>
    <t>III-E COUNSELING</t>
  </si>
  <si>
    <t>III-E ADRD GAP FILLING</t>
  </si>
  <si>
    <t>STRSS</t>
  </si>
  <si>
    <t>AGAP</t>
  </si>
  <si>
    <t>III-E ADRD STRESSBUSTERS</t>
  </si>
  <si>
    <t>% Allocated</t>
  </si>
  <si>
    <t>*List positions individually when possible</t>
  </si>
  <si>
    <t>10/1/2023-9/30/2024</t>
  </si>
  <si>
    <t>FFY2024</t>
  </si>
  <si>
    <t>Total</t>
  </si>
  <si>
    <t>SAMPLE BUDGET ONLY</t>
  </si>
  <si>
    <t>NOT FOR USE</t>
  </si>
  <si>
    <t>j</t>
  </si>
  <si>
    <t>Budget Cover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</si>
</sst>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1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indexed="8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2"/>
      <color theme="1"/>
      <name val="Arial"/>
      <family val="2"/>
    </font>
    <font>
      <sz val="10"/>
      <name val="Arial"/>
      <family val="2"/>
    </font>
    <font>
      <sz val="48"/>
      <color rgb="FFDCE6F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7" fillId="0" borderId="0"/>
    <xf numFmtId="0" fontId="17" fillId="0" borderId="0"/>
    <xf numFmtId="44" fontId="17" fillId="0" borderId="0" applyFont="0" applyFill="0" applyBorder="0" applyAlignment="0" applyProtection="0"/>
  </cellStyleXfs>
  <cellXfs count="19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0" fontId="6" fillId="0" borderId="0" xfId="3" applyNumberFormat="1" applyFont="1"/>
    <xf numFmtId="165" fontId="5" fillId="0" borderId="0" xfId="2" applyNumberFormat="1" applyFont="1"/>
    <xf numFmtId="165" fontId="6" fillId="0" borderId="0" xfId="2" applyNumberFormat="1" applyFont="1" applyBorder="1"/>
    <xf numFmtId="165" fontId="5" fillId="0" borderId="0" xfId="2" applyNumberFormat="1" applyFont="1" applyFill="1" applyProtection="1"/>
    <xf numFmtId="44" fontId="0" fillId="0" borderId="0" xfId="2" applyFont="1" applyProtection="1"/>
    <xf numFmtId="44" fontId="0" fillId="0" borderId="0" xfId="2" applyFont="1" applyFill="1" applyBorder="1" applyProtection="1"/>
    <xf numFmtId="165" fontId="0" fillId="0" borderId="0" xfId="2" applyNumberFormat="1" applyFont="1" applyFill="1" applyBorder="1" applyProtection="1"/>
    <xf numFmtId="165" fontId="0" fillId="0" borderId="0" xfId="2" applyNumberFormat="1" applyFont="1" applyProtection="1"/>
    <xf numFmtId="165" fontId="5" fillId="0" borderId="3" xfId="2" applyNumberFormat="1" applyFont="1" applyBorder="1" applyProtection="1"/>
    <xf numFmtId="165" fontId="3" fillId="0" borderId="0" xfId="2" applyNumberFormat="1" applyFont="1" applyFill="1" applyBorder="1" applyProtection="1"/>
    <xf numFmtId="165" fontId="6" fillId="0" borderId="1" xfId="2" applyNumberFormat="1" applyFont="1" applyBorder="1" applyProtection="1"/>
    <xf numFmtId="165" fontId="5" fillId="0" borderId="1" xfId="2" applyNumberFormat="1" applyFont="1" applyBorder="1" applyProtection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 applyProtection="1">
      <alignment horizontal="center" wrapText="1"/>
      <protection locked="0"/>
    </xf>
    <xf numFmtId="165" fontId="0" fillId="0" borderId="0" xfId="0" applyNumberFormat="1"/>
    <xf numFmtId="165" fontId="5" fillId="0" borderId="0" xfId="2" applyNumberFormat="1" applyFont="1" applyFill="1" applyProtection="1">
      <protection locked="0"/>
    </xf>
    <xf numFmtId="43" fontId="5" fillId="0" borderId="0" xfId="1" applyFont="1" applyFill="1" applyProtection="1">
      <protection locked="0"/>
    </xf>
    <xf numFmtId="0" fontId="0" fillId="0" borderId="0" xfId="0" applyAlignment="1">
      <alignment wrapText="1"/>
    </xf>
    <xf numFmtId="43" fontId="5" fillId="0" borderId="0" xfId="1" applyFont="1" applyFill="1" applyAlignment="1" applyProtection="1">
      <alignment wrapText="1"/>
      <protection locked="0"/>
    </xf>
    <xf numFmtId="44" fontId="0" fillId="0" borderId="0" xfId="0" applyNumberFormat="1"/>
    <xf numFmtId="164" fontId="6" fillId="0" borderId="0" xfId="1" applyNumberFormat="1" applyFont="1" applyBorder="1"/>
    <xf numFmtId="165" fontId="6" fillId="0" borderId="0" xfId="2" applyNumberFormat="1" applyFont="1" applyFill="1" applyProtection="1"/>
    <xf numFmtId="0" fontId="0" fillId="0" borderId="0" xfId="0" applyAlignment="1">
      <alignment horizontal="left"/>
    </xf>
    <xf numFmtId="43" fontId="5" fillId="0" borderId="0" xfId="1" applyFont="1" applyFill="1" applyAlignment="1" applyProtection="1">
      <alignment horizontal="left"/>
    </xf>
    <xf numFmtId="43" fontId="5" fillId="0" borderId="0" xfId="1" applyFont="1" applyFill="1" applyAlignment="1" applyProtection="1">
      <alignment wrapText="1"/>
    </xf>
    <xf numFmtId="0" fontId="7" fillId="0" borderId="0" xfId="0" applyFont="1" applyAlignment="1">
      <alignment horizontal="center" wrapText="1"/>
    </xf>
    <xf numFmtId="165" fontId="3" fillId="0" borderId="0" xfId="0" applyNumberFormat="1" applyFont="1"/>
    <xf numFmtId="44" fontId="3" fillId="0" borderId="0" xfId="0" applyNumberFormat="1" applyFont="1"/>
    <xf numFmtId="10" fontId="6" fillId="0" borderId="0" xfId="3" applyNumberFormat="1" applyFont="1" applyProtection="1"/>
    <xf numFmtId="165" fontId="11" fillId="0" borderId="0" xfId="0" applyNumberFormat="1" applyFont="1"/>
    <xf numFmtId="165" fontId="11" fillId="0" borderId="0" xfId="2" applyNumberFormat="1" applyFont="1" applyProtection="1"/>
    <xf numFmtId="44" fontId="11" fillId="0" borderId="0" xfId="0" applyNumberFormat="1" applyFont="1"/>
    <xf numFmtId="10" fontId="11" fillId="0" borderId="0" xfId="3" applyNumberFormat="1" applyFont="1" applyProtection="1"/>
    <xf numFmtId="164" fontId="6" fillId="0" borderId="0" xfId="1" applyNumberFormat="1" applyFont="1" applyProtection="1"/>
    <xf numFmtId="44" fontId="6" fillId="0" borderId="0" xfId="2" applyFont="1" applyFill="1" applyProtection="1"/>
    <xf numFmtId="44" fontId="11" fillId="0" borderId="0" xfId="2" applyFont="1" applyProtection="1"/>
    <xf numFmtId="164" fontId="11" fillId="0" borderId="0" xfId="1" applyNumberFormat="1" applyFont="1" applyProtection="1"/>
    <xf numFmtId="165" fontId="0" fillId="3" borderId="0" xfId="2" applyNumberFormat="1" applyFont="1" applyFill="1" applyProtection="1"/>
    <xf numFmtId="165" fontId="5" fillId="4" borderId="3" xfId="2" applyNumberFormat="1" applyFont="1" applyFill="1" applyBorder="1" applyProtection="1"/>
    <xf numFmtId="164" fontId="5" fillId="3" borderId="3" xfId="1" applyNumberFormat="1" applyFont="1" applyFill="1" applyBorder="1" applyProtection="1"/>
    <xf numFmtId="165" fontId="5" fillId="3" borderId="3" xfId="2" applyNumberFormat="1" applyFont="1" applyFill="1" applyBorder="1" applyProtection="1"/>
    <xf numFmtId="164" fontId="5" fillId="0" borderId="3" xfId="1" applyNumberFormat="1" applyFont="1" applyBorder="1" applyProtection="1"/>
    <xf numFmtId="43" fontId="0" fillId="0" borderId="3" xfId="1" applyFont="1" applyBorder="1" applyProtection="1"/>
    <xf numFmtId="44" fontId="5" fillId="0" borderId="3" xfId="2" applyFont="1" applyBorder="1" applyProtection="1"/>
    <xf numFmtId="10" fontId="0" fillId="0" borderId="3" xfId="3" applyNumberFormat="1" applyFont="1" applyBorder="1" applyProtection="1"/>
    <xf numFmtId="9" fontId="5" fillId="3" borderId="3" xfId="3" applyFont="1" applyFill="1" applyBorder="1" applyProtection="1"/>
    <xf numFmtId="165" fontId="5" fillId="0" borderId="0" xfId="2" applyNumberFormat="1" applyFont="1" applyProtection="1"/>
    <xf numFmtId="165" fontId="5" fillId="0" borderId="0" xfId="1" applyNumberFormat="1" applyFont="1" applyProtection="1"/>
    <xf numFmtId="165" fontId="6" fillId="0" borderId="1" xfId="1" applyNumberFormat="1" applyFont="1" applyBorder="1" applyProtection="1"/>
    <xf numFmtId="165" fontId="6" fillId="0" borderId="0" xfId="2" applyNumberFormat="1" applyFont="1" applyBorder="1" applyProtection="1"/>
    <xf numFmtId="44" fontId="6" fillId="0" borderId="1" xfId="2" applyFont="1" applyBorder="1" applyProtection="1"/>
    <xf numFmtId="165" fontId="6" fillId="0" borderId="0" xfId="1" applyNumberFormat="1" applyFont="1" applyBorder="1" applyProtection="1"/>
    <xf numFmtId="0" fontId="14" fillId="0" borderId="0" xfId="4" applyFont="1"/>
    <xf numFmtId="0" fontId="14" fillId="0" borderId="9" xfId="4" applyFont="1" applyBorder="1"/>
    <xf numFmtId="0" fontId="14" fillId="0" borderId="8" xfId="4" applyFont="1" applyBorder="1"/>
    <xf numFmtId="0" fontId="14" fillId="0" borderId="9" xfId="4" quotePrefix="1" applyFont="1" applyBorder="1"/>
    <xf numFmtId="0" fontId="14" fillId="0" borderId="10" xfId="4" applyFont="1" applyBorder="1"/>
    <xf numFmtId="0" fontId="14" fillId="0" borderId="11" xfId="4" quotePrefix="1" applyFont="1" applyBorder="1" applyAlignment="1">
      <alignment horizontal="left"/>
    </xf>
    <xf numFmtId="0" fontId="14" fillId="0" borderId="12" xfId="4" applyFont="1" applyBorder="1"/>
    <xf numFmtId="0" fontId="13" fillId="0" borderId="5" xfId="4" applyFont="1" applyBorder="1" applyAlignment="1">
      <alignment horizontal="left"/>
    </xf>
    <xf numFmtId="0" fontId="13" fillId="0" borderId="6" xfId="4" applyFont="1" applyBorder="1" applyAlignment="1">
      <alignment horizontal="left"/>
    </xf>
    <xf numFmtId="0" fontId="13" fillId="0" borderId="8" xfId="4" applyFont="1" applyBorder="1" applyAlignment="1">
      <alignment horizontal="left"/>
    </xf>
    <xf numFmtId="0" fontId="14" fillId="0" borderId="0" xfId="4" applyFont="1" applyAlignment="1">
      <alignment horizontal="left"/>
    </xf>
    <xf numFmtId="0" fontId="13" fillId="0" borderId="5" xfId="4" applyFont="1" applyBorder="1" applyAlignment="1">
      <alignment vertical="center"/>
    </xf>
    <xf numFmtId="0" fontId="14" fillId="0" borderId="6" xfId="4" applyFont="1" applyBorder="1"/>
    <xf numFmtId="0" fontId="14" fillId="0" borderId="7" xfId="4" applyFont="1" applyBorder="1"/>
    <xf numFmtId="0" fontId="14" fillId="0" borderId="5" xfId="4" applyFont="1" applyBorder="1"/>
    <xf numFmtId="0" fontId="13" fillId="0" borderId="8" xfId="4" applyFont="1" applyBorder="1" applyAlignment="1">
      <alignment vertical="center"/>
    </xf>
    <xf numFmtId="0" fontId="14" fillId="0" borderId="8" xfId="4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11" xfId="4" applyFont="1" applyBorder="1"/>
    <xf numFmtId="0" fontId="15" fillId="0" borderId="0" xfId="4" applyFont="1" applyAlignment="1">
      <alignment vertical="top" wrapText="1"/>
    </xf>
    <xf numFmtId="0" fontId="14" fillId="0" borderId="0" xfId="4" applyFont="1" applyAlignment="1">
      <alignment vertical="top" wrapText="1"/>
    </xf>
    <xf numFmtId="0" fontId="14" fillId="0" borderId="0" xfId="4" applyFont="1" applyAlignment="1">
      <alignment vertical="center" wrapText="1"/>
    </xf>
    <xf numFmtId="0" fontId="13" fillId="0" borderId="13" xfId="4" applyFont="1" applyBorder="1" applyAlignment="1">
      <alignment horizontal="left" vertical="center"/>
    </xf>
    <xf numFmtId="0" fontId="13" fillId="0" borderId="14" xfId="4" applyFont="1" applyBorder="1" applyAlignment="1">
      <alignment horizontal="left" vertical="center"/>
    </xf>
    <xf numFmtId="0" fontId="13" fillId="0" borderId="11" xfId="4" applyFont="1" applyBorder="1" applyAlignment="1">
      <alignment horizontal="left" vertical="center"/>
    </xf>
    <xf numFmtId="0" fontId="13" fillId="0" borderId="12" xfId="4" applyFont="1" applyBorder="1" applyAlignment="1">
      <alignment horizontal="left" vertical="center"/>
    </xf>
    <xf numFmtId="0" fontId="13" fillId="0" borderId="5" xfId="4" applyFont="1" applyBorder="1" applyAlignment="1">
      <alignment horizontal="left" vertical="top" wrapText="1"/>
    </xf>
    <xf numFmtId="0" fontId="13" fillId="0" borderId="6" xfId="4" applyFont="1" applyBorder="1" applyAlignment="1">
      <alignment horizontal="left" vertical="top" wrapText="1"/>
    </xf>
    <xf numFmtId="0" fontId="13" fillId="0" borderId="7" xfId="4" applyFont="1" applyBorder="1" applyAlignment="1">
      <alignment horizontal="left" vertical="top" wrapText="1"/>
    </xf>
    <xf numFmtId="0" fontId="13" fillId="0" borderId="10" xfId="4" applyFont="1" applyBorder="1" applyAlignment="1">
      <alignment horizontal="left" vertical="top" wrapText="1"/>
    </xf>
    <xf numFmtId="0" fontId="13" fillId="0" borderId="11" xfId="4" applyFont="1" applyBorder="1" applyAlignment="1">
      <alignment horizontal="left" vertical="top" wrapText="1"/>
    </xf>
    <xf numFmtId="0" fontId="13" fillId="0" borderId="12" xfId="4" applyFont="1" applyBorder="1" applyAlignment="1">
      <alignment horizontal="left" vertical="top" wrapText="1"/>
    </xf>
    <xf numFmtId="0" fontId="14" fillId="0" borderId="8" xfId="4" applyFont="1" applyBorder="1" applyAlignment="1">
      <alignment horizontal="left" vertical="center" wrapText="1"/>
    </xf>
    <xf numFmtId="0" fontId="14" fillId="0" borderId="0" xfId="4" applyFont="1" applyAlignment="1">
      <alignment horizontal="left" vertical="center" wrapText="1"/>
    </xf>
    <xf numFmtId="0" fontId="14" fillId="0" borderId="9" xfId="4" applyFont="1" applyBorder="1" applyAlignment="1">
      <alignment horizontal="left" vertical="center" wrapText="1"/>
    </xf>
    <xf numFmtId="0" fontId="14" fillId="0" borderId="10" xfId="4" applyFont="1" applyBorder="1" applyAlignment="1">
      <alignment horizontal="left" vertical="center" wrapText="1"/>
    </xf>
    <xf numFmtId="0" fontId="14" fillId="0" borderId="11" xfId="4" applyFont="1" applyBorder="1" applyAlignment="1">
      <alignment horizontal="left" vertical="center" wrapText="1"/>
    </xf>
    <xf numFmtId="0" fontId="14" fillId="0" borderId="12" xfId="4" applyFont="1" applyBorder="1" applyAlignment="1">
      <alignment horizontal="left" vertical="center" wrapText="1"/>
    </xf>
    <xf numFmtId="0" fontId="14" fillId="0" borderId="8" xfId="4" applyFont="1" applyBorder="1" applyAlignment="1">
      <alignment horizontal="left"/>
    </xf>
    <xf numFmtId="0" fontId="14" fillId="0" borderId="0" xfId="4" applyFont="1" applyAlignment="1">
      <alignment horizontal="left"/>
    </xf>
    <xf numFmtId="0" fontId="14" fillId="0" borderId="8" xfId="4" applyFont="1" applyBorder="1"/>
    <xf numFmtId="0" fontId="14" fillId="0" borderId="0" xfId="4" applyFont="1"/>
    <xf numFmtId="0" fontId="14" fillId="0" borderId="9" xfId="4" applyFont="1" applyBorder="1"/>
    <xf numFmtId="0" fontId="14" fillId="0" borderId="10" xfId="4" applyFont="1" applyBorder="1" applyAlignment="1">
      <alignment horizontal="left"/>
    </xf>
    <xf numFmtId="0" fontId="14" fillId="0" borderId="11" xfId="4" applyFont="1" applyBorder="1" applyAlignment="1">
      <alignment horizontal="left"/>
    </xf>
    <xf numFmtId="0" fontId="14" fillId="0" borderId="10" xfId="4" applyFont="1" applyBorder="1"/>
    <xf numFmtId="0" fontId="14" fillId="0" borderId="11" xfId="4" applyFont="1" applyBorder="1"/>
    <xf numFmtId="0" fontId="14" fillId="0" borderId="12" xfId="4" applyFont="1" applyBorder="1"/>
    <xf numFmtId="10" fontId="14" fillId="0" borderId="10" xfId="4" applyNumberFormat="1" applyFont="1" applyBorder="1"/>
    <xf numFmtId="10" fontId="14" fillId="0" borderId="11" xfId="4" applyNumberFormat="1" applyFont="1" applyBorder="1"/>
    <xf numFmtId="10" fontId="14" fillId="0" borderId="12" xfId="4" applyNumberFormat="1" applyFont="1" applyBorder="1"/>
    <xf numFmtId="0" fontId="14" fillId="0" borderId="5" xfId="4" applyFont="1" applyBorder="1"/>
    <xf numFmtId="0" fontId="14" fillId="0" borderId="6" xfId="4" applyFont="1" applyBorder="1"/>
    <xf numFmtId="0" fontId="14" fillId="0" borderId="7" xfId="4" applyFont="1" applyBorder="1"/>
    <xf numFmtId="0" fontId="13" fillId="0" borderId="8" xfId="4" applyFont="1" applyBorder="1" applyAlignment="1">
      <alignment horizontal="left"/>
    </xf>
    <xf numFmtId="0" fontId="13" fillId="0" borderId="0" xfId="4" applyFont="1" applyAlignment="1">
      <alignment horizontal="left"/>
    </xf>
    <xf numFmtId="166" fontId="13" fillId="0" borderId="8" xfId="4" applyNumberFormat="1" applyFont="1" applyBorder="1"/>
    <xf numFmtId="166" fontId="13" fillId="0" borderId="0" xfId="4" applyNumberFormat="1" applyFont="1"/>
    <xf numFmtId="166" fontId="13" fillId="0" borderId="9" xfId="4" applyNumberFormat="1" applyFont="1" applyBorder="1"/>
    <xf numFmtId="166" fontId="14" fillId="0" borderId="8" xfId="4" applyNumberFormat="1" applyFont="1" applyBorder="1"/>
    <xf numFmtId="166" fontId="14" fillId="0" borderId="0" xfId="4" applyNumberFormat="1" applyFont="1"/>
    <xf numFmtId="166" fontId="14" fillId="0" borderId="9" xfId="4" applyNumberFormat="1" applyFont="1" applyBorder="1"/>
    <xf numFmtId="0" fontId="14" fillId="0" borderId="9" xfId="4" applyFont="1" applyBorder="1" applyAlignment="1">
      <alignment horizontal="left"/>
    </xf>
    <xf numFmtId="166" fontId="14" fillId="0" borderId="8" xfId="4" applyNumberFormat="1" applyFont="1" applyBorder="1" applyAlignment="1">
      <alignment horizontal="right"/>
    </xf>
    <xf numFmtId="166" fontId="14" fillId="0" borderId="0" xfId="4" applyNumberFormat="1" applyFont="1" applyAlignment="1">
      <alignment horizontal="right"/>
    </xf>
    <xf numFmtId="166" fontId="14" fillId="0" borderId="9" xfId="4" applyNumberFormat="1" applyFont="1" applyBorder="1" applyAlignment="1">
      <alignment horizontal="right"/>
    </xf>
    <xf numFmtId="0" fontId="13" fillId="0" borderId="10" xfId="4" applyFont="1" applyBorder="1" applyAlignment="1">
      <alignment horizontal="left"/>
    </xf>
    <xf numFmtId="0" fontId="13" fillId="0" borderId="11" xfId="4" applyFont="1" applyBorder="1" applyAlignment="1">
      <alignment horizontal="left"/>
    </xf>
    <xf numFmtId="166" fontId="13" fillId="0" borderId="10" xfId="4" applyNumberFormat="1" applyFont="1" applyBorder="1"/>
    <xf numFmtId="166" fontId="13" fillId="0" borderId="11" xfId="4" applyNumberFormat="1" applyFont="1" applyBorder="1"/>
    <xf numFmtId="166" fontId="13" fillId="0" borderId="12" xfId="4" applyNumberFormat="1" applyFont="1" applyBorder="1"/>
    <xf numFmtId="166" fontId="14" fillId="0" borderId="5" xfId="4" applyNumberFormat="1" applyFont="1" applyBorder="1"/>
    <xf numFmtId="166" fontId="14" fillId="0" borderId="6" xfId="4" applyNumberFormat="1" applyFont="1" applyBorder="1"/>
    <xf numFmtId="166" fontId="14" fillId="0" borderId="7" xfId="4" applyNumberFormat="1" applyFont="1" applyBorder="1"/>
    <xf numFmtId="0" fontId="13" fillId="0" borderId="5" xfId="4" applyFont="1" applyBorder="1" applyAlignment="1">
      <alignment horizontal="left"/>
    </xf>
    <xf numFmtId="0" fontId="13" fillId="0" borderId="6" xfId="4" applyFont="1" applyBorder="1" applyAlignment="1">
      <alignment horizontal="left"/>
    </xf>
    <xf numFmtId="0" fontId="13" fillId="0" borderId="5" xfId="4" applyFont="1" applyBorder="1" applyAlignment="1">
      <alignment horizontal="center"/>
    </xf>
    <xf numFmtId="0" fontId="13" fillId="0" borderId="6" xfId="4" applyFont="1" applyBorder="1" applyAlignment="1">
      <alignment horizontal="center"/>
    </xf>
    <xf numFmtId="0" fontId="13" fillId="0" borderId="7" xfId="4" applyFont="1" applyBorder="1" applyAlignment="1">
      <alignment horizontal="center"/>
    </xf>
    <xf numFmtId="0" fontId="14" fillId="0" borderId="12" xfId="4" applyFont="1" applyBorder="1" applyAlignment="1">
      <alignment horizontal="left"/>
    </xf>
    <xf numFmtId="0" fontId="13" fillId="0" borderId="10" xfId="4" applyFont="1" applyBorder="1" applyAlignment="1">
      <alignment horizontal="center"/>
    </xf>
    <xf numFmtId="0" fontId="13" fillId="0" borderId="11" xfId="4" applyFont="1" applyBorder="1" applyAlignment="1">
      <alignment horizontal="center"/>
    </xf>
    <xf numFmtId="0" fontId="13" fillId="0" borderId="12" xfId="4" applyFont="1" applyBorder="1" applyAlignment="1">
      <alignment horizontal="center"/>
    </xf>
    <xf numFmtId="0" fontId="14" fillId="0" borderId="0" xfId="4" quotePrefix="1" applyFont="1" applyAlignment="1">
      <alignment horizontal="left"/>
    </xf>
    <xf numFmtId="0" fontId="14" fillId="0" borderId="0" xfId="4" applyFont="1" applyAlignment="1">
      <alignment horizontal="center"/>
    </xf>
    <xf numFmtId="0" fontId="14" fillId="0" borderId="11" xfId="4" quotePrefix="1" applyFont="1" applyBorder="1" applyAlignment="1">
      <alignment horizontal="left"/>
    </xf>
    <xf numFmtId="0" fontId="14" fillId="0" borderId="9" xfId="4" quotePrefix="1" applyFont="1" applyBorder="1" applyAlignment="1">
      <alignment horizontal="left"/>
    </xf>
    <xf numFmtId="0" fontId="13" fillId="0" borderId="7" xfId="4" applyFont="1" applyBorder="1" applyAlignment="1">
      <alignment horizontal="left"/>
    </xf>
    <xf numFmtId="0" fontId="14" fillId="0" borderId="5" xfId="4" applyFont="1" applyBorder="1" applyAlignment="1">
      <alignment horizontal="left" vertical="top" wrapText="1"/>
    </xf>
    <xf numFmtId="0" fontId="14" fillId="0" borderId="6" xfId="4" applyFont="1" applyBorder="1" applyAlignment="1">
      <alignment horizontal="left" vertical="top" wrapText="1"/>
    </xf>
    <xf numFmtId="0" fontId="14" fillId="0" borderId="7" xfId="4" applyFont="1" applyBorder="1" applyAlignment="1">
      <alignment horizontal="left" vertical="top" wrapText="1"/>
    </xf>
    <xf numFmtId="0" fontId="14" fillId="0" borderId="8" xfId="4" applyFont="1" applyBorder="1" applyAlignment="1">
      <alignment horizontal="left" vertical="top" wrapText="1"/>
    </xf>
    <xf numFmtId="0" fontId="14" fillId="0" borderId="0" xfId="4" applyFont="1" applyAlignment="1">
      <alignment horizontal="left" vertical="top" wrapText="1"/>
    </xf>
    <xf numFmtId="0" fontId="14" fillId="0" borderId="9" xfId="4" applyFont="1" applyBorder="1" applyAlignment="1">
      <alignment horizontal="left" vertical="top" wrapText="1"/>
    </xf>
    <xf numFmtId="0" fontId="0" fillId="0" borderId="0" xfId="0" applyProtection="1"/>
    <xf numFmtId="0" fontId="16" fillId="2" borderId="0" xfId="0" applyFont="1" applyFill="1" applyProtection="1"/>
    <xf numFmtId="0" fontId="3" fillId="0" borderId="0" xfId="0" applyFont="1" applyProtection="1"/>
    <xf numFmtId="0" fontId="5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left" wrapText="1"/>
    </xf>
    <xf numFmtId="0" fontId="4" fillId="0" borderId="0" xfId="0" applyFont="1" applyProtection="1"/>
    <xf numFmtId="0" fontId="11" fillId="0" borderId="4" xfId="0" applyFont="1" applyBorder="1" applyAlignment="1" applyProtection="1">
      <alignment horizontal="center" wrapText="1"/>
    </xf>
    <xf numFmtId="0" fontId="7" fillId="0" borderId="4" xfId="0" applyFont="1" applyBorder="1" applyAlignment="1" applyProtection="1">
      <alignment horizontal="center" wrapText="1"/>
    </xf>
    <xf numFmtId="0" fontId="7" fillId="0" borderId="4" xfId="0" applyFont="1" applyBorder="1" applyAlignment="1" applyProtection="1">
      <alignment horizontal="center"/>
    </xf>
    <xf numFmtId="165" fontId="5" fillId="0" borderId="0" xfId="0" applyNumberFormat="1" applyFont="1" applyProtection="1"/>
    <xf numFmtId="165" fontId="5" fillId="5" borderId="0" xfId="2" applyNumberFormat="1" applyFont="1" applyFill="1" applyProtection="1"/>
    <xf numFmtId="165" fontId="5" fillId="2" borderId="0" xfId="2" applyNumberFormat="1" applyFont="1" applyFill="1" applyProtection="1"/>
    <xf numFmtId="165" fontId="5" fillId="2" borderId="0" xfId="1" applyNumberFormat="1" applyFont="1" applyFill="1" applyProtection="1"/>
    <xf numFmtId="164" fontId="6" fillId="2" borderId="2" xfId="1" applyNumberFormat="1" applyFont="1" applyFill="1" applyBorder="1" applyProtection="1"/>
    <xf numFmtId="164" fontId="10" fillId="0" borderId="0" xfId="0" applyNumberFormat="1" applyFont="1" applyProtection="1"/>
    <xf numFmtId="0" fontId="10" fillId="0" borderId="0" xfId="0" applyFont="1" applyProtection="1"/>
    <xf numFmtId="44" fontId="10" fillId="0" borderId="0" xfId="0" applyNumberFormat="1" applyFont="1" applyProtection="1"/>
    <xf numFmtId="10" fontId="10" fillId="0" borderId="0" xfId="0" applyNumberFormat="1" applyFont="1" applyProtection="1"/>
    <xf numFmtId="0" fontId="9" fillId="0" borderId="0" xfId="0" applyFont="1" applyProtection="1"/>
    <xf numFmtId="0" fontId="5" fillId="5" borderId="0" xfId="0" applyFont="1" applyFill="1" applyProtection="1"/>
    <xf numFmtId="0" fontId="18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wrapText="1"/>
    </xf>
    <xf numFmtId="0" fontId="8" fillId="0" borderId="4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8" fillId="0" borderId="0" xfId="0" applyFont="1" applyAlignment="1" applyProtection="1">
      <alignment horizontal="center"/>
    </xf>
    <xf numFmtId="0" fontId="0" fillId="0" borderId="3" xfId="0" applyBorder="1" applyProtection="1"/>
    <xf numFmtId="0" fontId="8" fillId="3" borderId="3" xfId="0" applyFont="1" applyFill="1" applyBorder="1" applyProtection="1"/>
    <xf numFmtId="0" fontId="3" fillId="0" borderId="3" xfId="0" applyFont="1" applyBorder="1" applyProtection="1"/>
    <xf numFmtId="0" fontId="3" fillId="3" borderId="3" xfId="0" applyFont="1" applyFill="1" applyBorder="1" applyProtection="1"/>
    <xf numFmtId="0" fontId="8" fillId="0" borderId="3" xfId="0" applyFont="1" applyBorder="1" applyProtection="1"/>
    <xf numFmtId="9" fontId="5" fillId="0" borderId="3" xfId="3" applyFont="1" applyBorder="1" applyProtection="1"/>
    <xf numFmtId="0" fontId="0" fillId="0" borderId="0" xfId="0" applyAlignment="1" applyProtection="1">
      <alignment horizontal="left"/>
    </xf>
    <xf numFmtId="0" fontId="0" fillId="0" borderId="4" xfId="0" applyBorder="1" applyProtection="1"/>
    <xf numFmtId="166" fontId="0" fillId="0" borderId="4" xfId="0" applyNumberFormat="1" applyBorder="1" applyProtection="1"/>
    <xf numFmtId="166" fontId="0" fillId="0" borderId="3" xfId="0" applyNumberFormat="1" applyBorder="1" applyProtection="1"/>
    <xf numFmtId="166" fontId="0" fillId="0" borderId="0" xfId="0" applyNumberFormat="1" applyProtection="1"/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/>
    </xf>
  </cellXfs>
  <cellStyles count="8">
    <cellStyle name="Comma" xfId="1" builtinId="3"/>
    <cellStyle name="Currency" xfId="2" builtinId="4"/>
    <cellStyle name="Currency 2" xfId="7" xr:uid="{9270B0DD-69AB-4A31-862B-B12A82CB6D21}"/>
    <cellStyle name="Normal" xfId="0" builtinId="0"/>
    <cellStyle name="Normal 2" xfId="4" xr:uid="{23589F10-8719-4527-81C3-A521995BD8EC}"/>
    <cellStyle name="Normal 2 2" xfId="6" xr:uid="{4AFCE0AA-CF59-498A-BCBE-0FBC56E2EBDD}"/>
    <cellStyle name="Normal 3" xfId="5" xr:uid="{69651806-4A03-49A9-BA5B-635FD932EEB1}"/>
    <cellStyle name="Percent" xfId="3" builtinId="5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</dxfs>
  <tableStyles count="0" defaultTableStyle="TableStyleMedium2" defaultPivotStyle="PivotStyleLight16"/>
  <colors>
    <mruColors>
      <color rgb="FFFFCCFF"/>
      <color rgb="FFFF3399"/>
      <color rgb="FF66FFFF"/>
      <color rgb="FFFF0066"/>
      <color rgb="FFCC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1662537</xdr:colOff>
      <xdr:row>19</xdr:row>
      <xdr:rowOff>53451</xdr:rowOff>
    </xdr:from>
    <xdr:to>
      <xdr:col>8</xdr:col>
      <xdr:colOff>131667</xdr:colOff>
      <xdr:row>28</xdr:row>
      <xdr:rowOff>115727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C33664-9956-E10B-AD21-1A277FE54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0742260">
          <a:off x="4207617" y="3817731"/>
          <a:ext cx="6302490" cy="184535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20</xdr:row>
      <xdr:rowOff>104775</xdr:rowOff>
    </xdr:from>
    <xdr:to>
      <xdr:col>8</xdr:col>
      <xdr:colOff>57905</xdr:colOff>
      <xdr:row>28</xdr:row>
      <xdr:rowOff>85935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DE9CE3-5F4B-07B7-DFA8-640CB357B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0334297">
          <a:off x="3086100" y="4524375"/>
          <a:ext cx="5410955" cy="15051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19</xdr:row>
      <xdr:rowOff>133350</xdr:rowOff>
    </xdr:from>
    <xdr:to>
      <xdr:col>7</xdr:col>
      <xdr:colOff>753230</xdr:colOff>
      <xdr:row>27</xdr:row>
      <xdr:rowOff>114510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BAFCB3-1712-279B-262F-379000D61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0498597">
          <a:off x="2847975" y="4362450"/>
          <a:ext cx="5410955" cy="15051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20</xdr:row>
      <xdr:rowOff>142875</xdr:rowOff>
    </xdr:from>
    <xdr:to>
      <xdr:col>7</xdr:col>
      <xdr:colOff>915155</xdr:colOff>
      <xdr:row>28</xdr:row>
      <xdr:rowOff>124035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C2A0F2-25B4-9FAA-3B34-9E985704F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0505525">
          <a:off x="3009900" y="4562475"/>
          <a:ext cx="5410955" cy="15051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352426</xdr:colOff>
      <xdr:row>20</xdr:row>
      <xdr:rowOff>47625</xdr:rowOff>
    </xdr:from>
    <xdr:to>
      <xdr:col>7</xdr:col>
      <xdr:colOff>905631</xdr:colOff>
      <xdr:row>28</xdr:row>
      <xdr:rowOff>28785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72DE97-C3FE-3BF7-0645-282AEF236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0161801">
          <a:off x="3000376" y="4467225"/>
          <a:ext cx="5410955" cy="150516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7</xdr:col>
      <xdr:colOff>544546</xdr:colOff>
      <xdr:row>27</xdr:row>
      <xdr:rowOff>171660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AD46C3-7905-99DB-324A-56BAF32C5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0316842">
          <a:off x="2649682" y="4407477"/>
          <a:ext cx="5410955" cy="150516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9014</xdr:colOff>
      <xdr:row>15</xdr:row>
      <xdr:rowOff>2436</xdr:rowOff>
    </xdr:from>
    <xdr:to>
      <xdr:col>11</xdr:col>
      <xdr:colOff>2549</xdr:colOff>
      <xdr:row>23</xdr:row>
      <xdr:rowOff>97913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E53CC6-9D50-74CA-873E-C399A6DF3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9875406">
          <a:off x="5847839" y="2878986"/>
          <a:ext cx="6089535" cy="162900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7</xdr:row>
      <xdr:rowOff>0</xdr:rowOff>
    </xdr:from>
    <xdr:to>
      <xdr:col>10</xdr:col>
      <xdr:colOff>723900</xdr:colOff>
      <xdr:row>13</xdr:row>
      <xdr:rowOff>182880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AAFC322-1B69-456B-A54F-B8E005584191}"/>
            </a:ext>
          </a:extLst>
        </xdr:cNvPr>
        <xdr:cNvSpPr txBox="1"/>
      </xdr:nvSpPr>
      <xdr:spPr>
        <a:xfrm>
          <a:off x="22860" y="1356360"/>
          <a:ext cx="8016240" cy="9448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15240</xdr:colOff>
      <xdr:row>14</xdr:row>
      <xdr:rowOff>175260</xdr:rowOff>
    </xdr:from>
    <xdr:to>
      <xdr:col>11</xdr:col>
      <xdr:colOff>0</xdr:colOff>
      <xdr:row>22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50E6CED-4885-400E-9087-46A61A6A3620}"/>
            </a:ext>
          </a:extLst>
        </xdr:cNvPr>
        <xdr:cNvSpPr txBox="1"/>
      </xdr:nvSpPr>
      <xdr:spPr>
        <a:xfrm>
          <a:off x="15240" y="2865120"/>
          <a:ext cx="8031480" cy="13487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7620</xdr:colOff>
      <xdr:row>22</xdr:row>
      <xdr:rowOff>167640</xdr:rowOff>
    </xdr:from>
    <xdr:to>
      <xdr:col>11</xdr:col>
      <xdr:colOff>7620</xdr:colOff>
      <xdr:row>30</xdr:row>
      <xdr:rowOff>15240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9B94C1E-F36D-482E-809A-DFE21C720116}"/>
            </a:ext>
          </a:extLst>
        </xdr:cNvPr>
        <xdr:cNvSpPr txBox="1"/>
      </xdr:nvSpPr>
      <xdr:spPr>
        <a:xfrm>
          <a:off x="7620" y="4381500"/>
          <a:ext cx="8046720" cy="1371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7620</xdr:colOff>
      <xdr:row>30</xdr:row>
      <xdr:rowOff>175260</xdr:rowOff>
    </xdr:from>
    <xdr:to>
      <xdr:col>10</xdr:col>
      <xdr:colOff>723900</xdr:colOff>
      <xdr:row>37</xdr:row>
      <xdr:rowOff>182880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BE1ABB3-18C8-46BA-92EA-2B1D4A51C4DB}"/>
            </a:ext>
          </a:extLst>
        </xdr:cNvPr>
        <xdr:cNvSpPr txBox="1"/>
      </xdr:nvSpPr>
      <xdr:spPr>
        <a:xfrm>
          <a:off x="7620" y="5913120"/>
          <a:ext cx="8031480" cy="13411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38</xdr:row>
      <xdr:rowOff>182880</xdr:rowOff>
    </xdr:from>
    <xdr:to>
      <xdr:col>10</xdr:col>
      <xdr:colOff>723900</xdr:colOff>
      <xdr:row>46</xdr:row>
      <xdr:rowOff>7620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D5D069F-320D-416E-9539-C228B93B4139}"/>
            </a:ext>
          </a:extLst>
        </xdr:cNvPr>
        <xdr:cNvSpPr txBox="1"/>
      </xdr:nvSpPr>
      <xdr:spPr>
        <a:xfrm>
          <a:off x="0" y="7444740"/>
          <a:ext cx="8039100" cy="13487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15240</xdr:colOff>
      <xdr:row>47</xdr:row>
      <xdr:rowOff>15240</xdr:rowOff>
    </xdr:from>
    <xdr:to>
      <xdr:col>10</xdr:col>
      <xdr:colOff>723900</xdr:colOff>
      <xdr:row>54</xdr:row>
      <xdr:rowOff>7620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A9AEFEE-3D7B-4B36-9DAE-AB920AF41E51}"/>
            </a:ext>
          </a:extLst>
        </xdr:cNvPr>
        <xdr:cNvSpPr txBox="1"/>
      </xdr:nvSpPr>
      <xdr:spPr>
        <a:xfrm>
          <a:off x="15240" y="8991600"/>
          <a:ext cx="8023860" cy="13258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15240</xdr:colOff>
      <xdr:row>55</xdr:row>
      <xdr:rowOff>15240</xdr:rowOff>
    </xdr:from>
    <xdr:to>
      <xdr:col>11</xdr:col>
      <xdr:colOff>7620</xdr:colOff>
      <xdr:row>62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8FFDC7D-6085-43D7-94A7-3F0B44AC31AC}"/>
            </a:ext>
          </a:extLst>
        </xdr:cNvPr>
        <xdr:cNvSpPr txBox="1"/>
      </xdr:nvSpPr>
      <xdr:spPr>
        <a:xfrm>
          <a:off x="15240" y="10515600"/>
          <a:ext cx="8039100" cy="131826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15240</xdr:colOff>
      <xdr:row>62</xdr:row>
      <xdr:rowOff>182880</xdr:rowOff>
    </xdr:from>
    <xdr:to>
      <xdr:col>11</xdr:col>
      <xdr:colOff>0</xdr:colOff>
      <xdr:row>69</xdr:row>
      <xdr:rowOff>167640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022463B-6AF7-4678-9509-AB28917BE229}"/>
            </a:ext>
          </a:extLst>
        </xdr:cNvPr>
        <xdr:cNvSpPr txBox="1"/>
      </xdr:nvSpPr>
      <xdr:spPr>
        <a:xfrm>
          <a:off x="15240" y="12016740"/>
          <a:ext cx="8031480" cy="131826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15240</xdr:colOff>
      <xdr:row>70</xdr:row>
      <xdr:rowOff>182880</xdr:rowOff>
    </xdr:from>
    <xdr:to>
      <xdr:col>10</xdr:col>
      <xdr:colOff>723900</xdr:colOff>
      <xdr:row>77</xdr:row>
      <xdr:rowOff>182880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DB5A518-5DBC-4EEE-850B-BC7B8CBFB281}"/>
            </a:ext>
          </a:extLst>
        </xdr:cNvPr>
        <xdr:cNvSpPr txBox="1"/>
      </xdr:nvSpPr>
      <xdr:spPr>
        <a:xfrm>
          <a:off x="15240" y="13540740"/>
          <a:ext cx="802386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7620</xdr:colOff>
      <xdr:row>79</xdr:row>
      <xdr:rowOff>7620</xdr:rowOff>
    </xdr:from>
    <xdr:to>
      <xdr:col>10</xdr:col>
      <xdr:colOff>716280</xdr:colOff>
      <xdr:row>86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6BAE5FD-F69A-4C8A-8728-1A8E999AD361}"/>
            </a:ext>
          </a:extLst>
        </xdr:cNvPr>
        <xdr:cNvSpPr txBox="1"/>
      </xdr:nvSpPr>
      <xdr:spPr>
        <a:xfrm>
          <a:off x="7620" y="15079980"/>
          <a:ext cx="8023860" cy="13258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10</xdr:col>
      <xdr:colOff>723900</xdr:colOff>
      <xdr:row>94</xdr:row>
      <xdr:rowOff>7620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D34FB721-5465-416A-BDF7-46C3C500D55A}"/>
            </a:ext>
          </a:extLst>
        </xdr:cNvPr>
        <xdr:cNvSpPr txBox="1"/>
      </xdr:nvSpPr>
      <xdr:spPr>
        <a:xfrm>
          <a:off x="0" y="16596360"/>
          <a:ext cx="8039100" cy="13411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7620</xdr:colOff>
      <xdr:row>95</xdr:row>
      <xdr:rowOff>7620</xdr:rowOff>
    </xdr:from>
    <xdr:to>
      <xdr:col>11</xdr:col>
      <xdr:colOff>0</xdr:colOff>
      <xdr:row>102</xdr:row>
      <xdr:rowOff>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8CF21B9-57C8-4D9B-A9DF-A9438B0B491A}"/>
            </a:ext>
          </a:extLst>
        </xdr:cNvPr>
        <xdr:cNvSpPr txBox="1"/>
      </xdr:nvSpPr>
      <xdr:spPr>
        <a:xfrm>
          <a:off x="7620" y="18127980"/>
          <a:ext cx="8039100" cy="13258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15240</xdr:colOff>
      <xdr:row>103</xdr:row>
      <xdr:rowOff>7620</xdr:rowOff>
    </xdr:from>
    <xdr:to>
      <xdr:col>10</xdr:col>
      <xdr:colOff>723900</xdr:colOff>
      <xdr:row>109</xdr:row>
      <xdr:rowOff>182880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51DBBE2-FFB8-4B1D-B998-021409076F81}"/>
            </a:ext>
          </a:extLst>
        </xdr:cNvPr>
        <xdr:cNvSpPr txBox="1"/>
      </xdr:nvSpPr>
      <xdr:spPr>
        <a:xfrm>
          <a:off x="15240" y="19651980"/>
          <a:ext cx="8023860" cy="131826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649154</xdr:colOff>
      <xdr:row>19</xdr:row>
      <xdr:rowOff>5036</xdr:rowOff>
    </xdr:from>
    <xdr:to>
      <xdr:col>12</xdr:col>
      <xdr:colOff>359372</xdr:colOff>
      <xdr:row>31</xdr:row>
      <xdr:rowOff>5990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147A446-3C2F-C9D0-37B0-C5DC9D13C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0352452">
          <a:off x="2173154" y="3660255"/>
          <a:ext cx="7330218" cy="22869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45</xdr:row>
      <xdr:rowOff>0</xdr:rowOff>
    </xdr:from>
    <xdr:to>
      <xdr:col>23</xdr:col>
      <xdr:colOff>545415</xdr:colOff>
      <xdr:row>76</xdr:row>
      <xdr:rowOff>96292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12C502-4346-411B-B7BE-E9F06A13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8915400"/>
          <a:ext cx="17842815" cy="7468642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45</xdr:row>
      <xdr:rowOff>152400</xdr:rowOff>
    </xdr:from>
    <xdr:to>
      <xdr:col>23</xdr:col>
      <xdr:colOff>697815</xdr:colOff>
      <xdr:row>77</xdr:row>
      <xdr:rowOff>58192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EF5720-BE20-B502-1DC8-A686690E0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4275" y="9067800"/>
          <a:ext cx="17842815" cy="7468642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45</xdr:row>
      <xdr:rowOff>304800</xdr:rowOff>
    </xdr:from>
    <xdr:to>
      <xdr:col>24</xdr:col>
      <xdr:colOff>88215</xdr:colOff>
      <xdr:row>78</xdr:row>
      <xdr:rowOff>20092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C5BB5B-2D4E-F984-FBB7-4EB4ADA22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6675" y="9220200"/>
          <a:ext cx="17842815" cy="7468642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10</xdr:row>
      <xdr:rowOff>47624</xdr:rowOff>
    </xdr:from>
    <xdr:to>
      <xdr:col>10</xdr:col>
      <xdr:colOff>191255</xdr:colOff>
      <xdr:row>18</xdr:row>
      <xdr:rowOff>28784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F608CF9-FA31-35FF-FA57-5B9327632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20365283">
          <a:off x="5286375" y="2028824"/>
          <a:ext cx="5410955" cy="15051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22</xdr:row>
      <xdr:rowOff>0</xdr:rowOff>
    </xdr:from>
    <xdr:to>
      <xdr:col>7</xdr:col>
      <xdr:colOff>638930</xdr:colOff>
      <xdr:row>29</xdr:row>
      <xdr:rowOff>171660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C54599-B67E-0412-D965-31B8FEE84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9984794">
          <a:off x="3248025" y="4772025"/>
          <a:ext cx="5410955" cy="15051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20</xdr:row>
      <xdr:rowOff>190499</xdr:rowOff>
    </xdr:from>
    <xdr:to>
      <xdr:col>7</xdr:col>
      <xdr:colOff>781805</xdr:colOff>
      <xdr:row>28</xdr:row>
      <xdr:rowOff>171659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D7E760-F93E-63B1-6397-E7F871283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0296086">
          <a:off x="2781300" y="4610099"/>
          <a:ext cx="5410955" cy="15051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21</xdr:row>
      <xdr:rowOff>85725</xdr:rowOff>
    </xdr:from>
    <xdr:to>
      <xdr:col>7</xdr:col>
      <xdr:colOff>762755</xdr:colOff>
      <xdr:row>29</xdr:row>
      <xdr:rowOff>66885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9D7774-670D-1994-EB98-DF92A3E9B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0125101">
          <a:off x="2762250" y="4695825"/>
          <a:ext cx="5410955" cy="15051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20</xdr:row>
      <xdr:rowOff>19050</xdr:rowOff>
    </xdr:from>
    <xdr:to>
      <xdr:col>8</xdr:col>
      <xdr:colOff>143630</xdr:colOff>
      <xdr:row>28</xdr:row>
      <xdr:rowOff>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5A53EF-9235-F54F-7F62-F8559A0D0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9926506">
          <a:off x="3076575" y="4438650"/>
          <a:ext cx="5410955" cy="15051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76200</xdr:rowOff>
    </xdr:from>
    <xdr:to>
      <xdr:col>7</xdr:col>
      <xdr:colOff>838955</xdr:colOff>
      <xdr:row>29</xdr:row>
      <xdr:rowOff>57360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AA533E-30B1-8813-EE81-961F1FCCD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9774914">
          <a:off x="2933700" y="4686300"/>
          <a:ext cx="5410955" cy="15051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20</xdr:row>
      <xdr:rowOff>114300</xdr:rowOff>
    </xdr:from>
    <xdr:to>
      <xdr:col>8</xdr:col>
      <xdr:colOff>153155</xdr:colOff>
      <xdr:row>28</xdr:row>
      <xdr:rowOff>95460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EA34D6-F1DD-F02A-271A-C99B8C0F8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0205753">
          <a:off x="3181350" y="4533900"/>
          <a:ext cx="5410955" cy="15051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19</xdr:row>
      <xdr:rowOff>180975</xdr:rowOff>
    </xdr:from>
    <xdr:to>
      <xdr:col>8</xdr:col>
      <xdr:colOff>343655</xdr:colOff>
      <xdr:row>27</xdr:row>
      <xdr:rowOff>162135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398E88-9BB9-DC08-BBE0-64001790A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0441717">
          <a:off x="3609975" y="4410075"/>
          <a:ext cx="5410955" cy="1505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D8A59-C673-49F2-8257-24883292DE8B}">
  <sheetPr>
    <pageSetUpPr fitToPage="1"/>
  </sheetPr>
  <dimension ref="A1:P13"/>
  <sheetViews>
    <sheetView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H8" sqref="H8"/>
    </sheetView>
  </sheetViews>
  <sheetFormatPr defaultRowHeight="15.5" x14ac:dyDescent="0.35"/>
  <cols>
    <col min="2" max="2" width="11.84375" style="21" customWidth="1"/>
    <col min="3" max="3" width="1.53515625" customWidth="1"/>
    <col min="4" max="4" width="9.53515625" bestFit="1" customWidth="1"/>
    <col min="5" max="8" width="8.84375" customWidth="1"/>
    <col min="9" max="9" width="9.53515625" bestFit="1" customWidth="1"/>
    <col min="10" max="12" width="10.4609375" customWidth="1"/>
  </cols>
  <sheetData>
    <row r="1" spans="1:16" x14ac:dyDescent="0.35">
      <c r="A1" s="1" t="s">
        <v>0</v>
      </c>
    </row>
    <row r="2" spans="1:16" x14ac:dyDescent="0.35">
      <c r="A2" t="str">
        <f>+Budget!B3</f>
        <v>Enter provider legal name here</v>
      </c>
      <c r="E2" s="16"/>
      <c r="F2" s="16"/>
      <c r="G2" s="16"/>
      <c r="H2" s="16"/>
    </row>
    <row r="3" spans="1:16" s="16" customFormat="1" ht="62" x14ac:dyDescent="0.35">
      <c r="A3" s="16" t="s">
        <v>1</v>
      </c>
      <c r="B3" s="16" t="s">
        <v>2</v>
      </c>
      <c r="D3" s="15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15" t="s">
        <v>12</v>
      </c>
      <c r="N3" s="15" t="s">
        <v>13</v>
      </c>
      <c r="O3" s="15" t="s">
        <v>14</v>
      </c>
      <c r="P3" s="15" t="s">
        <v>15</v>
      </c>
    </row>
    <row r="5" spans="1:16" x14ac:dyDescent="0.35">
      <c r="A5" s="20" t="str">
        <f>+Budget!D2</f>
        <v>NA</v>
      </c>
      <c r="B5" s="22" t="str">
        <f>+Budget!D4</f>
        <v>NONE</v>
      </c>
      <c r="C5" s="17"/>
      <c r="D5" s="18">
        <f>+Total_Expenditures1</f>
        <v>0</v>
      </c>
      <c r="E5" s="19">
        <f>+Budget!D23</f>
        <v>0</v>
      </c>
      <c r="F5" s="19">
        <f>+Budget!D25</f>
        <v>0</v>
      </c>
      <c r="G5" s="19">
        <f>+Budget!D26</f>
        <v>0</v>
      </c>
      <c r="H5" s="19">
        <f>+Budget!D27</f>
        <v>0</v>
      </c>
      <c r="I5" s="18">
        <f>+Total_Funding1</f>
        <v>0</v>
      </c>
      <c r="J5" s="5">
        <f>+Funding_Difference1</f>
        <v>0</v>
      </c>
      <c r="K5" s="24">
        <f>+Persons_Served1</f>
        <v>0</v>
      </c>
      <c r="L5" s="24">
        <f>+Units1</f>
        <v>0</v>
      </c>
      <c r="M5" s="23">
        <f>+Rate1</f>
        <v>0</v>
      </c>
      <c r="N5" s="23">
        <f>+Unit_Cost1</f>
        <v>0</v>
      </c>
      <c r="O5" s="3">
        <f>+Match1</f>
        <v>0</v>
      </c>
      <c r="P5" s="3">
        <f>+Share1</f>
        <v>0</v>
      </c>
    </row>
    <row r="6" spans="1:16" x14ac:dyDescent="0.35">
      <c r="A6" s="20" t="str">
        <f>+Budget!E2</f>
        <v>NA</v>
      </c>
      <c r="B6" s="22" t="str">
        <f>+Budget!E4</f>
        <v>NONE</v>
      </c>
      <c r="C6" s="17"/>
      <c r="D6" s="18">
        <f>+Total_Expenditures2</f>
        <v>0</v>
      </c>
      <c r="E6" s="19">
        <f>+Budget!E23</f>
        <v>0</v>
      </c>
      <c r="F6" s="6">
        <f>+Budget!E25</f>
        <v>0</v>
      </c>
      <c r="G6" s="19">
        <f>+Budget!E26</f>
        <v>0</v>
      </c>
      <c r="H6" s="19">
        <f>+Budget!E27</f>
        <v>0</v>
      </c>
      <c r="I6" s="18">
        <f>+Total_Funding2</f>
        <v>0</v>
      </c>
      <c r="J6" s="5">
        <f>+Funding_Difference2</f>
        <v>0</v>
      </c>
      <c r="K6" s="24">
        <f>+Persons_Served2</f>
        <v>0</v>
      </c>
      <c r="L6" s="24">
        <f>+Units2</f>
        <v>0</v>
      </c>
      <c r="M6" s="23">
        <f>+Rate2</f>
        <v>0</v>
      </c>
      <c r="N6" s="23">
        <f>+Unit_Cost2</f>
        <v>0</v>
      </c>
      <c r="O6" s="3">
        <f>+Match2</f>
        <v>0</v>
      </c>
      <c r="P6" s="3">
        <f>+Share2</f>
        <v>0</v>
      </c>
    </row>
    <row r="7" spans="1:16" x14ac:dyDescent="0.35">
      <c r="A7" s="20" t="str">
        <f>+Budget!F2</f>
        <v>NA</v>
      </c>
      <c r="B7" s="22" t="str">
        <f>+Budget!F4</f>
        <v>NONE</v>
      </c>
      <c r="C7" s="17"/>
      <c r="D7" s="18">
        <f>+Total_Expenditures3</f>
        <v>0</v>
      </c>
      <c r="E7" s="19">
        <f>+Budget!F23</f>
        <v>0</v>
      </c>
      <c r="F7" s="6">
        <f>+Budget!F25</f>
        <v>0</v>
      </c>
      <c r="G7" s="19">
        <f>+Budget!F26</f>
        <v>0</v>
      </c>
      <c r="H7" s="19">
        <f>+Budget!F27</f>
        <v>0</v>
      </c>
      <c r="I7" s="18">
        <f>+Total_Funding3</f>
        <v>0</v>
      </c>
      <c r="J7" s="5">
        <f>+Funding_Difference3</f>
        <v>0</v>
      </c>
      <c r="K7" s="24">
        <f>+Persons_Served3</f>
        <v>0</v>
      </c>
      <c r="L7" s="24">
        <f>+Units3</f>
        <v>0</v>
      </c>
      <c r="M7" s="23">
        <f>+Rate3</f>
        <v>0</v>
      </c>
      <c r="N7" s="23">
        <f>+Unit_Cost3</f>
        <v>0</v>
      </c>
      <c r="O7" s="3">
        <f>+Match3</f>
        <v>0</v>
      </c>
      <c r="P7" s="3">
        <f>+Share3</f>
        <v>0</v>
      </c>
    </row>
    <row r="8" spans="1:16" x14ac:dyDescent="0.35">
      <c r="A8" s="20" t="str">
        <f>+Budget!G2</f>
        <v>NA</v>
      </c>
      <c r="B8" s="22" t="str">
        <f>+Budget!G4</f>
        <v>NONE</v>
      </c>
      <c r="C8" s="17"/>
      <c r="D8" s="18">
        <f>+Total_Expenditures4</f>
        <v>0</v>
      </c>
      <c r="E8" s="19">
        <f>+Budget!G23</f>
        <v>0</v>
      </c>
      <c r="F8" s="6">
        <f>+Budget!G25</f>
        <v>0</v>
      </c>
      <c r="G8" s="19">
        <f>+Budget!G26</f>
        <v>0</v>
      </c>
      <c r="H8" s="19">
        <f>+Budget!G27</f>
        <v>0</v>
      </c>
      <c r="I8" s="18">
        <f>+Total_Funding4</f>
        <v>0</v>
      </c>
      <c r="J8" s="5">
        <f>+Funding_Difference4</f>
        <v>0</v>
      </c>
      <c r="K8" s="24">
        <f>+Persons_Served4</f>
        <v>0</v>
      </c>
      <c r="L8" s="24">
        <f>+Units4</f>
        <v>0</v>
      </c>
      <c r="M8" s="23">
        <f>+Rate4</f>
        <v>0</v>
      </c>
      <c r="N8" s="23">
        <f>+Unit_Cost4</f>
        <v>0</v>
      </c>
      <c r="O8" s="3">
        <f>+Match4</f>
        <v>0</v>
      </c>
      <c r="P8" s="3">
        <f>+Share4</f>
        <v>0</v>
      </c>
    </row>
    <row r="9" spans="1:16" x14ac:dyDescent="0.35">
      <c r="A9" s="20" t="str">
        <f>+Budget!H2</f>
        <v>NA</v>
      </c>
      <c r="B9" s="22" t="str">
        <f>+Budget!H4</f>
        <v>NONE</v>
      </c>
      <c r="C9" s="17"/>
      <c r="D9" s="18">
        <f>+Total_Expenditures5</f>
        <v>0</v>
      </c>
      <c r="E9" s="19">
        <f>+Budget!H23</f>
        <v>0</v>
      </c>
      <c r="F9" s="6">
        <f>+Budget!H25</f>
        <v>0</v>
      </c>
      <c r="G9" s="19">
        <f>+Budget!H26</f>
        <v>0</v>
      </c>
      <c r="H9" s="19">
        <f>+Budget!H27</f>
        <v>0</v>
      </c>
      <c r="I9" s="18">
        <f>+Total_Funding5</f>
        <v>0</v>
      </c>
      <c r="J9" s="5">
        <f>+Funding_Difference5</f>
        <v>0</v>
      </c>
      <c r="K9" s="24">
        <f>+Persons_Served5</f>
        <v>0</v>
      </c>
      <c r="L9" s="24">
        <f>+Units5</f>
        <v>0</v>
      </c>
      <c r="M9" s="23">
        <f>+Rate5</f>
        <v>0</v>
      </c>
      <c r="N9" s="23">
        <f>+Unit_Cost5</f>
        <v>0</v>
      </c>
      <c r="O9" s="3">
        <f>+Match5</f>
        <v>0</v>
      </c>
      <c r="P9" s="3">
        <f>+Share5</f>
        <v>0</v>
      </c>
    </row>
    <row r="10" spans="1:16" x14ac:dyDescent="0.35">
      <c r="A10" s="20" t="str">
        <f>+Budget!I2</f>
        <v>NA</v>
      </c>
      <c r="B10" s="22" t="str">
        <f>+Budget!I4</f>
        <v>NONE</v>
      </c>
      <c r="C10" s="17"/>
      <c r="D10" s="18">
        <f>+Total_Expenditures6</f>
        <v>0</v>
      </c>
      <c r="E10" s="19">
        <f>+Budget!I23</f>
        <v>0</v>
      </c>
      <c r="F10" s="6">
        <f>+Budget!I25</f>
        <v>0</v>
      </c>
      <c r="G10" s="19">
        <f>+Budget!I26</f>
        <v>0</v>
      </c>
      <c r="H10" s="19">
        <f>+Budget!I27</f>
        <v>0</v>
      </c>
      <c r="I10" s="18">
        <f>+Total_Funding6</f>
        <v>0</v>
      </c>
      <c r="J10" s="5">
        <f>+Funding_Difference6</f>
        <v>0</v>
      </c>
      <c r="K10" s="24">
        <f>+Persons_Served6</f>
        <v>0</v>
      </c>
      <c r="L10" s="24">
        <f>+Units6</f>
        <v>0</v>
      </c>
      <c r="M10" s="23">
        <f>+Rate6</f>
        <v>0</v>
      </c>
      <c r="N10" s="23">
        <f>+Unit_Cost6</f>
        <v>0</v>
      </c>
      <c r="O10" s="3">
        <f>+Match6</f>
        <v>0</v>
      </c>
      <c r="P10" s="3">
        <f>+Share6</f>
        <v>0</v>
      </c>
    </row>
    <row r="11" spans="1:16" x14ac:dyDescent="0.35">
      <c r="A11" s="20" t="str">
        <f>+Budget!J2</f>
        <v>NA</v>
      </c>
      <c r="B11" s="22" t="str">
        <f>+Budget!J4</f>
        <v>NONE</v>
      </c>
      <c r="C11" s="17"/>
      <c r="D11" s="18">
        <f>+Total_Funding7</f>
        <v>0</v>
      </c>
      <c r="E11" s="19">
        <f>+Budget!J23</f>
        <v>0</v>
      </c>
      <c r="F11" s="6">
        <f>+Budget!J25</f>
        <v>0</v>
      </c>
      <c r="G11" s="19">
        <f>+Budget!J26</f>
        <v>0</v>
      </c>
      <c r="H11" s="19">
        <f>+Budget!J27</f>
        <v>0</v>
      </c>
      <c r="I11" s="18">
        <f>+Total_Funding7</f>
        <v>0</v>
      </c>
      <c r="J11" s="5">
        <f>+Funding_Difference7</f>
        <v>0</v>
      </c>
      <c r="K11" s="24">
        <f>+Persons_Served7</f>
        <v>0</v>
      </c>
      <c r="L11" s="24">
        <f>+Units7</f>
        <v>0</v>
      </c>
      <c r="M11" s="23">
        <f>+Rate7</f>
        <v>0</v>
      </c>
      <c r="N11" s="23">
        <f>+Unit_Cost7</f>
        <v>0</v>
      </c>
      <c r="O11" s="3">
        <f>+Match7</f>
        <v>0</v>
      </c>
      <c r="P11" s="3">
        <f>+Share7</f>
        <v>0</v>
      </c>
    </row>
    <row r="12" spans="1:16" x14ac:dyDescent="0.35">
      <c r="A12" s="20" t="str">
        <f>+Budget!K2</f>
        <v>NA</v>
      </c>
      <c r="B12" s="22" t="str">
        <f>+Budget!K4</f>
        <v>NONE</v>
      </c>
      <c r="C12" s="17"/>
      <c r="D12" s="18">
        <f>+Total_Expenditures8</f>
        <v>0</v>
      </c>
      <c r="E12" s="19">
        <f>+Budget!K23</f>
        <v>0</v>
      </c>
      <c r="F12" s="6">
        <f>+Budget!K25</f>
        <v>0</v>
      </c>
      <c r="G12" s="19">
        <f>+Budget!K26</f>
        <v>0</v>
      </c>
      <c r="H12" s="19">
        <f>+Budget!K27</f>
        <v>0</v>
      </c>
      <c r="I12" s="18">
        <f>+Total_Funding8</f>
        <v>0</v>
      </c>
      <c r="J12" s="5">
        <f>+Funding_Difference8</f>
        <v>0</v>
      </c>
      <c r="K12" s="24">
        <f>+Persons_Served8</f>
        <v>0</v>
      </c>
      <c r="L12" s="24">
        <f>+Units8</f>
        <v>0</v>
      </c>
      <c r="M12" s="23">
        <f>+Rate8</f>
        <v>0</v>
      </c>
      <c r="N12" s="23">
        <f>+Unit_Cost8</f>
        <v>0</v>
      </c>
      <c r="O12" s="3">
        <f>+Match8</f>
        <v>0</v>
      </c>
      <c r="P12" s="3">
        <f>+Share8</f>
        <v>0</v>
      </c>
    </row>
    <row r="13" spans="1:16" x14ac:dyDescent="0.35">
      <c r="B13" s="22"/>
      <c r="D13" s="18">
        <f>SUM(D5:D12)</f>
        <v>0</v>
      </c>
      <c r="E13" s="4">
        <f>SUM(E5:E12)</f>
        <v>0</v>
      </c>
      <c r="F13" s="4">
        <f>SUM(F5:F12)</f>
        <v>0</v>
      </c>
      <c r="G13" s="4">
        <f>SUM(G5:G12)</f>
        <v>0</v>
      </c>
      <c r="H13" s="4">
        <f>SUM(H5:H12)</f>
        <v>0</v>
      </c>
      <c r="I13" s="18">
        <f>SUM(E13:H13)</f>
        <v>0</v>
      </c>
      <c r="J13" s="5">
        <f t="shared" ref="J13" si="0">+I13-D13</f>
        <v>0</v>
      </c>
      <c r="K13" s="24"/>
      <c r="L13" s="24"/>
      <c r="M13" s="18"/>
      <c r="N13" s="18"/>
    </row>
  </sheetData>
  <conditionalFormatting sqref="O5:O12">
    <cfRule type="cellIs" dxfId="9" priority="1" operator="lessThan">
      <formula>15%</formula>
    </cfRule>
  </conditionalFormatting>
  <printOptions gridLines="1"/>
  <pageMargins left="0.7" right="0.7" top="0.75" bottom="0.75" header="0.3" footer="0.3"/>
  <pageSetup scale="92" orientation="landscape" r:id="rId1"/>
  <headerFooter>
    <oddFooter>&amp;R&amp;9&amp;Z&amp;F  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052711-6986-496B-AE52-E57B1C0B1AAC}">
          <x14:formula1>
            <xm:f>Services!$B$2:$B$29</xm:f>
          </x14:formula1>
          <xm:sqref>C5:C12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5227D-6D59-4B55-B554-31B4033BEBAB}">
  <sheetPr>
    <tabColor rgb="FFFFFF00"/>
  </sheetPr>
  <dimension ref="A1:M49"/>
  <sheetViews>
    <sheetView workbookViewId="0">
      <pane xSplit="1" ySplit="7" topLeftCell="B8" activePane="bottomRight" state="frozen"/>
      <selection activeCell="E10" sqref="E10"/>
      <selection pane="topRight" activeCell="E10" sqref="E10"/>
      <selection pane="bottomLeft" activeCell="E10" sqref="E10"/>
      <selection pane="bottomRight" sqref="A1:XFD1048576"/>
    </sheetView>
  </sheetViews>
  <sheetFormatPr defaultColWidth="8.84375" defaultRowHeight="15.5" x14ac:dyDescent="0.35"/>
  <cols>
    <col min="1" max="1" width="20.84375" style="150" customWidth="1"/>
    <col min="2" max="2" width="8.84375" style="150"/>
    <col min="3" max="3" width="13.07421875" style="150" customWidth="1"/>
    <col min="4" max="11" width="10.84375" style="150" customWidth="1"/>
    <col min="12" max="12" width="1.07421875" style="150" customWidth="1"/>
    <col min="13" max="13" width="10.84375" style="150" customWidth="1"/>
    <col min="14" max="16384" width="8.84375" style="150"/>
  </cols>
  <sheetData>
    <row r="1" spans="1:13" x14ac:dyDescent="0.35">
      <c r="A1" s="152" t="s">
        <v>73</v>
      </c>
    </row>
    <row r="2" spans="1:13" x14ac:dyDescent="0.35">
      <c r="A2" s="152" t="s">
        <v>65</v>
      </c>
      <c r="B2" s="172" t="str">
        <f>Budget!B2</f>
        <v>Enter County</v>
      </c>
    </row>
    <row r="3" spans="1:13" x14ac:dyDescent="0.35">
      <c r="A3" s="172" t="s">
        <v>85</v>
      </c>
      <c r="B3" s="172" t="str">
        <f>Budget!B3</f>
        <v>Enter provider legal name here</v>
      </c>
    </row>
    <row r="4" spans="1:13" ht="53.25" customHeight="1" x14ac:dyDescent="0.35">
      <c r="A4" s="172"/>
      <c r="B4" s="172"/>
      <c r="D4" s="158" t="str">
        <f>IF(ISBLANK(Budget!D4),"",Budget!D4)</f>
        <v>NONE</v>
      </c>
      <c r="E4" s="158" t="str">
        <f>IF(ISBLANK(Budget!E4),"",Budget!E4)</f>
        <v>NONE</v>
      </c>
      <c r="F4" s="158" t="str">
        <f>IF(ISBLANK(Budget!F4),"",Budget!F4)</f>
        <v>NONE</v>
      </c>
      <c r="G4" s="158" t="str">
        <f>IF(ISBLANK(Budget!G4),"",Budget!G4)</f>
        <v>NONE</v>
      </c>
      <c r="H4" s="158" t="str">
        <f>IF(ISBLANK(Budget!H4),"",Budget!H4)</f>
        <v>NONE</v>
      </c>
      <c r="I4" s="158" t="str">
        <f>IF(ISBLANK(Budget!I4),"",Budget!I4)</f>
        <v>NONE</v>
      </c>
      <c r="J4" s="158" t="str">
        <f>IF(ISBLANK(Budget!J4),"",Budget!J4)</f>
        <v>NONE</v>
      </c>
      <c r="K4" s="158" t="str">
        <f>IF(ISBLANK(Budget!K4),"",Budget!K4)</f>
        <v>NONE</v>
      </c>
      <c r="L4" s="158"/>
      <c r="M4" s="174" t="s">
        <v>68</v>
      </c>
    </row>
    <row r="7" spans="1:13" x14ac:dyDescent="0.35">
      <c r="A7" s="152" t="s">
        <v>99</v>
      </c>
      <c r="B7" s="152"/>
      <c r="C7" s="152"/>
      <c r="D7" s="152" t="s">
        <v>88</v>
      </c>
      <c r="E7" s="152" t="s">
        <v>88</v>
      </c>
      <c r="F7" s="152" t="s">
        <v>88</v>
      </c>
      <c r="G7" s="152" t="s">
        <v>88</v>
      </c>
      <c r="H7" s="152" t="s">
        <v>88</v>
      </c>
      <c r="I7" s="152" t="s">
        <v>88</v>
      </c>
      <c r="J7" s="152" t="s">
        <v>88</v>
      </c>
      <c r="K7" s="152" t="s">
        <v>88</v>
      </c>
      <c r="L7" s="152"/>
      <c r="M7" s="7"/>
    </row>
    <row r="8" spans="1:13" x14ac:dyDescent="0.35">
      <c r="A8" s="177"/>
      <c r="B8" s="48"/>
      <c r="C8" s="46"/>
      <c r="D8" s="47"/>
      <c r="E8" s="47"/>
      <c r="F8" s="47"/>
      <c r="G8" s="47"/>
      <c r="H8" s="47"/>
      <c r="I8" s="47"/>
      <c r="J8" s="47"/>
      <c r="K8" s="47"/>
      <c r="L8" s="8"/>
      <c r="M8" s="7">
        <f t="shared" ref="M8:M47" si="0">SUM(D8:K8)</f>
        <v>0</v>
      </c>
    </row>
    <row r="9" spans="1:13" x14ac:dyDescent="0.35">
      <c r="A9" s="178" t="s">
        <v>89</v>
      </c>
      <c r="B9" s="45"/>
      <c r="C9" s="45"/>
      <c r="D9" s="42"/>
      <c r="E9" s="42"/>
      <c r="F9" s="42"/>
      <c r="G9" s="42"/>
      <c r="H9" s="42"/>
      <c r="I9" s="42"/>
      <c r="J9" s="42"/>
      <c r="K9" s="42"/>
      <c r="L9" s="9"/>
      <c r="M9" s="10">
        <f t="shared" si="0"/>
        <v>0</v>
      </c>
    </row>
    <row r="10" spans="1:13" x14ac:dyDescent="0.35">
      <c r="A10" s="178"/>
      <c r="B10" s="45"/>
      <c r="C10" s="45"/>
      <c r="D10" s="42"/>
      <c r="E10" s="42"/>
      <c r="F10" s="42"/>
      <c r="G10" s="42"/>
      <c r="H10" s="42"/>
      <c r="I10" s="42"/>
      <c r="J10" s="42"/>
      <c r="K10" s="42"/>
      <c r="L10" s="9"/>
      <c r="M10" s="10">
        <f t="shared" si="0"/>
        <v>0</v>
      </c>
    </row>
    <row r="11" spans="1:13" x14ac:dyDescent="0.35">
      <c r="A11" s="178"/>
      <c r="B11" s="45"/>
      <c r="C11" s="45"/>
      <c r="D11" s="42"/>
      <c r="E11" s="42"/>
      <c r="F11" s="42"/>
      <c r="G11" s="42"/>
      <c r="H11" s="42"/>
      <c r="I11" s="42"/>
      <c r="J11" s="42"/>
      <c r="K11" s="42"/>
      <c r="L11" s="9"/>
      <c r="M11" s="10">
        <f t="shared" si="0"/>
        <v>0</v>
      </c>
    </row>
    <row r="12" spans="1:13" x14ac:dyDescent="0.35">
      <c r="A12" s="178"/>
      <c r="B12" s="45"/>
      <c r="C12" s="45"/>
      <c r="D12" s="42"/>
      <c r="E12" s="42"/>
      <c r="F12" s="42"/>
      <c r="G12" s="42"/>
      <c r="H12" s="42"/>
      <c r="I12" s="42"/>
      <c r="J12" s="42"/>
      <c r="K12" s="42"/>
      <c r="L12" s="9"/>
      <c r="M12" s="10">
        <f t="shared" si="0"/>
        <v>0</v>
      </c>
    </row>
    <row r="13" spans="1:13" x14ac:dyDescent="0.35">
      <c r="A13" s="178"/>
      <c r="B13" s="45"/>
      <c r="C13" s="45"/>
      <c r="D13" s="42"/>
      <c r="E13" s="42"/>
      <c r="F13" s="42"/>
      <c r="G13" s="42"/>
      <c r="H13" s="42"/>
      <c r="I13" s="42"/>
      <c r="J13" s="42"/>
      <c r="K13" s="42"/>
      <c r="L13" s="9"/>
      <c r="M13" s="10">
        <f t="shared" si="0"/>
        <v>0</v>
      </c>
    </row>
    <row r="14" spans="1:13" x14ac:dyDescent="0.35">
      <c r="A14" s="178"/>
      <c r="B14" s="45"/>
      <c r="C14" s="45"/>
      <c r="D14" s="42"/>
      <c r="E14" s="42"/>
      <c r="F14" s="42"/>
      <c r="G14" s="42"/>
      <c r="H14" s="42"/>
      <c r="I14" s="42"/>
      <c r="J14" s="42"/>
      <c r="K14" s="42"/>
      <c r="L14" s="9"/>
      <c r="M14" s="10">
        <f t="shared" si="0"/>
        <v>0</v>
      </c>
    </row>
    <row r="15" spans="1:13" x14ac:dyDescent="0.35">
      <c r="A15" s="178"/>
      <c r="B15" s="45"/>
      <c r="C15" s="45"/>
      <c r="D15" s="42"/>
      <c r="E15" s="42"/>
      <c r="F15" s="42"/>
      <c r="G15" s="42"/>
      <c r="H15" s="42"/>
      <c r="I15" s="42"/>
      <c r="J15" s="42"/>
      <c r="K15" s="42"/>
      <c r="L15" s="9"/>
      <c r="M15" s="10">
        <f t="shared" si="0"/>
        <v>0</v>
      </c>
    </row>
    <row r="16" spans="1:13" x14ac:dyDescent="0.35">
      <c r="A16" s="178"/>
      <c r="B16" s="45"/>
      <c r="C16" s="45"/>
      <c r="D16" s="42"/>
      <c r="E16" s="42"/>
      <c r="F16" s="42"/>
      <c r="G16" s="42"/>
      <c r="H16" s="42"/>
      <c r="I16" s="42"/>
      <c r="J16" s="42"/>
      <c r="K16" s="42"/>
      <c r="L16" s="9"/>
      <c r="M16" s="10">
        <f t="shared" si="0"/>
        <v>0</v>
      </c>
    </row>
    <row r="17" spans="1:13" x14ac:dyDescent="0.35">
      <c r="A17" s="181" t="s">
        <v>91</v>
      </c>
      <c r="B17" s="45"/>
      <c r="C17" s="45"/>
      <c r="D17" s="11"/>
      <c r="E17" s="11"/>
      <c r="F17" s="11"/>
      <c r="G17" s="11"/>
      <c r="H17" s="11"/>
      <c r="I17" s="11"/>
      <c r="J17" s="11"/>
      <c r="K17" s="11"/>
      <c r="L17" s="9"/>
      <c r="M17" s="10">
        <f t="shared" si="0"/>
        <v>0</v>
      </c>
    </row>
    <row r="18" spans="1:13" x14ac:dyDescent="0.35">
      <c r="A18" s="177"/>
      <c r="B18" s="45"/>
      <c r="C18" s="45"/>
      <c r="D18" s="11"/>
      <c r="E18" s="11"/>
      <c r="F18" s="11"/>
      <c r="G18" s="11"/>
      <c r="H18" s="11"/>
      <c r="I18" s="11"/>
      <c r="J18" s="11"/>
      <c r="K18" s="11"/>
      <c r="L18" s="9"/>
      <c r="M18" s="10">
        <f t="shared" si="0"/>
        <v>0</v>
      </c>
    </row>
    <row r="19" spans="1:13" x14ac:dyDescent="0.35">
      <c r="A19" s="177"/>
      <c r="B19" s="45"/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0">
        <f t="shared" si="0"/>
        <v>0</v>
      </c>
    </row>
    <row r="20" spans="1:13" x14ac:dyDescent="0.35">
      <c r="A20" s="177"/>
      <c r="B20" s="45"/>
      <c r="C20" s="45"/>
      <c r="D20" s="11"/>
      <c r="E20" s="11"/>
      <c r="F20" s="11"/>
      <c r="G20" s="11"/>
      <c r="H20" s="11"/>
      <c r="I20" s="11"/>
      <c r="J20" s="11"/>
      <c r="K20" s="11"/>
      <c r="L20" s="9"/>
      <c r="M20" s="10">
        <f t="shared" si="0"/>
        <v>0</v>
      </c>
    </row>
    <row r="21" spans="1:13" x14ac:dyDescent="0.35">
      <c r="A21" s="177"/>
      <c r="B21" s="45"/>
      <c r="C21" s="45"/>
      <c r="D21" s="11"/>
      <c r="E21" s="11"/>
      <c r="F21" s="11"/>
      <c r="G21" s="11"/>
      <c r="H21" s="11"/>
      <c r="I21" s="11"/>
      <c r="J21" s="11"/>
      <c r="K21" s="11"/>
      <c r="L21" s="9"/>
      <c r="M21" s="10">
        <f t="shared" si="0"/>
        <v>0</v>
      </c>
    </row>
    <row r="22" spans="1:13" x14ac:dyDescent="0.35">
      <c r="A22" s="177"/>
      <c r="B22" s="45"/>
      <c r="C22" s="45"/>
      <c r="D22" s="11"/>
      <c r="E22" s="11"/>
      <c r="F22" s="11"/>
      <c r="G22" s="11"/>
      <c r="H22" s="11"/>
      <c r="I22" s="11"/>
      <c r="J22" s="11"/>
      <c r="K22" s="11"/>
      <c r="L22" s="9"/>
      <c r="M22" s="10">
        <f t="shared" si="0"/>
        <v>0</v>
      </c>
    </row>
    <row r="23" spans="1:13" x14ac:dyDescent="0.35">
      <c r="A23" s="177"/>
      <c r="B23" s="45"/>
      <c r="C23" s="45"/>
      <c r="D23" s="11"/>
      <c r="E23" s="11"/>
      <c r="F23" s="11"/>
      <c r="G23" s="11"/>
      <c r="H23" s="11"/>
      <c r="I23" s="11"/>
      <c r="J23" s="11"/>
      <c r="K23" s="11"/>
      <c r="L23" s="9"/>
      <c r="M23" s="10">
        <f t="shared" si="0"/>
        <v>0</v>
      </c>
    </row>
    <row r="24" spans="1:13" x14ac:dyDescent="0.35">
      <c r="A24" s="177"/>
      <c r="B24" s="45"/>
      <c r="C24" s="45"/>
      <c r="D24" s="11"/>
      <c r="E24" s="11"/>
      <c r="F24" s="11"/>
      <c r="G24" s="11"/>
      <c r="H24" s="11"/>
      <c r="I24" s="11"/>
      <c r="J24" s="11"/>
      <c r="K24" s="11"/>
      <c r="L24" s="9"/>
      <c r="M24" s="10">
        <f t="shared" si="0"/>
        <v>0</v>
      </c>
    </row>
    <row r="25" spans="1:13" x14ac:dyDescent="0.35">
      <c r="A25" s="177"/>
      <c r="B25" s="45"/>
      <c r="C25" s="45"/>
      <c r="D25" s="11"/>
      <c r="E25" s="11"/>
      <c r="F25" s="11"/>
      <c r="G25" s="11"/>
      <c r="H25" s="11"/>
      <c r="I25" s="11"/>
      <c r="J25" s="11"/>
      <c r="K25" s="11"/>
      <c r="L25" s="9"/>
      <c r="M25" s="10">
        <f t="shared" si="0"/>
        <v>0</v>
      </c>
    </row>
    <row r="26" spans="1:13" x14ac:dyDescent="0.35">
      <c r="A26" s="17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9"/>
      <c r="M26" s="10">
        <f t="shared" si="0"/>
        <v>0</v>
      </c>
    </row>
    <row r="27" spans="1:13" x14ac:dyDescent="0.35">
      <c r="A27" s="17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9"/>
      <c r="M27" s="10">
        <f t="shared" si="0"/>
        <v>0</v>
      </c>
    </row>
    <row r="28" spans="1:13" x14ac:dyDescent="0.35">
      <c r="A28" s="17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9"/>
      <c r="M28" s="10">
        <f t="shared" si="0"/>
        <v>0</v>
      </c>
    </row>
    <row r="29" spans="1:13" x14ac:dyDescent="0.35">
      <c r="A29" s="177"/>
      <c r="B29" s="45"/>
      <c r="C29" s="45"/>
      <c r="D29" s="11"/>
      <c r="E29" s="11"/>
      <c r="F29" s="11"/>
      <c r="G29" s="11"/>
      <c r="H29" s="11"/>
      <c r="I29" s="11"/>
      <c r="J29" s="11"/>
      <c r="K29" s="11"/>
      <c r="L29" s="9"/>
      <c r="M29" s="10">
        <f t="shared" si="0"/>
        <v>0</v>
      </c>
    </row>
    <row r="30" spans="1:13" x14ac:dyDescent="0.35">
      <c r="A30" s="177"/>
      <c r="B30" s="45"/>
      <c r="C30" s="45"/>
      <c r="D30" s="11"/>
      <c r="E30" s="11"/>
      <c r="F30" s="11"/>
      <c r="G30" s="11"/>
      <c r="H30" s="11"/>
      <c r="I30" s="11"/>
      <c r="J30" s="11"/>
      <c r="K30" s="11"/>
      <c r="L30" s="9"/>
      <c r="M30" s="10">
        <f t="shared" si="0"/>
        <v>0</v>
      </c>
    </row>
    <row r="31" spans="1:13" x14ac:dyDescent="0.35">
      <c r="A31" s="177"/>
      <c r="B31" s="45"/>
      <c r="C31" s="45"/>
      <c r="D31" s="11"/>
      <c r="E31" s="11"/>
      <c r="F31" s="11"/>
      <c r="G31" s="11"/>
      <c r="H31" s="11"/>
      <c r="I31" s="11"/>
      <c r="J31" s="11"/>
      <c r="K31" s="11"/>
      <c r="L31" s="9"/>
      <c r="M31" s="10">
        <f t="shared" si="0"/>
        <v>0</v>
      </c>
    </row>
    <row r="32" spans="1:13" x14ac:dyDescent="0.35">
      <c r="A32" s="177"/>
      <c r="B32" s="45"/>
      <c r="C32" s="45"/>
      <c r="D32" s="11"/>
      <c r="E32" s="11"/>
      <c r="F32" s="11"/>
      <c r="G32" s="11"/>
      <c r="H32" s="11"/>
      <c r="I32" s="11"/>
      <c r="J32" s="11"/>
      <c r="K32" s="11"/>
      <c r="L32" s="9"/>
      <c r="M32" s="10">
        <f t="shared" si="0"/>
        <v>0</v>
      </c>
    </row>
    <row r="33" spans="1:13" x14ac:dyDescent="0.35">
      <c r="A33" s="177"/>
      <c r="B33" s="45"/>
      <c r="C33" s="45"/>
      <c r="D33" s="11"/>
      <c r="E33" s="11"/>
      <c r="F33" s="11"/>
      <c r="G33" s="11"/>
      <c r="H33" s="11"/>
      <c r="I33" s="11"/>
      <c r="J33" s="11"/>
      <c r="K33" s="11"/>
      <c r="L33" s="9"/>
      <c r="M33" s="10">
        <f t="shared" si="0"/>
        <v>0</v>
      </c>
    </row>
    <row r="34" spans="1:13" x14ac:dyDescent="0.35">
      <c r="A34" s="177"/>
      <c r="B34" s="45"/>
      <c r="C34" s="45"/>
      <c r="D34" s="11"/>
      <c r="E34" s="11"/>
      <c r="F34" s="11"/>
      <c r="G34" s="11"/>
      <c r="H34" s="11"/>
      <c r="I34" s="11"/>
      <c r="J34" s="11"/>
      <c r="K34" s="11"/>
      <c r="L34" s="9"/>
      <c r="M34" s="10">
        <f t="shared" si="0"/>
        <v>0</v>
      </c>
    </row>
    <row r="35" spans="1:13" x14ac:dyDescent="0.35">
      <c r="A35" s="177"/>
      <c r="B35" s="45"/>
      <c r="C35" s="45"/>
      <c r="D35" s="11"/>
      <c r="E35" s="11"/>
      <c r="F35" s="11"/>
      <c r="G35" s="11"/>
      <c r="H35" s="11"/>
      <c r="I35" s="11"/>
      <c r="J35" s="11"/>
      <c r="K35" s="11"/>
      <c r="L35" s="9"/>
      <c r="M35" s="10">
        <f t="shared" si="0"/>
        <v>0</v>
      </c>
    </row>
    <row r="36" spans="1:13" x14ac:dyDescent="0.35">
      <c r="A36" s="177"/>
      <c r="B36" s="45"/>
      <c r="C36" s="45"/>
      <c r="D36" s="11"/>
      <c r="E36" s="11"/>
      <c r="F36" s="11"/>
      <c r="G36" s="11"/>
      <c r="H36" s="11"/>
      <c r="I36" s="11"/>
      <c r="J36" s="11"/>
      <c r="K36" s="11"/>
      <c r="L36" s="9"/>
      <c r="M36" s="10">
        <f t="shared" si="0"/>
        <v>0</v>
      </c>
    </row>
    <row r="37" spans="1:13" x14ac:dyDescent="0.35">
      <c r="A37" s="177"/>
      <c r="B37" s="45"/>
      <c r="C37" s="45"/>
      <c r="D37" s="11"/>
      <c r="E37" s="11"/>
      <c r="F37" s="11"/>
      <c r="G37" s="11"/>
      <c r="H37" s="11"/>
      <c r="I37" s="11"/>
      <c r="J37" s="11"/>
      <c r="K37" s="11"/>
      <c r="L37" s="9"/>
      <c r="M37" s="10">
        <f t="shared" si="0"/>
        <v>0</v>
      </c>
    </row>
    <row r="38" spans="1:13" x14ac:dyDescent="0.35">
      <c r="A38" s="177"/>
      <c r="B38" s="45"/>
      <c r="C38" s="45"/>
      <c r="D38" s="11"/>
      <c r="E38" s="11"/>
      <c r="F38" s="11"/>
      <c r="G38" s="11"/>
      <c r="H38" s="11"/>
      <c r="I38" s="11"/>
      <c r="J38" s="11"/>
      <c r="K38" s="11"/>
      <c r="L38" s="9"/>
      <c r="M38" s="10">
        <f t="shared" si="0"/>
        <v>0</v>
      </c>
    </row>
    <row r="39" spans="1:13" x14ac:dyDescent="0.35">
      <c r="A39" s="17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9"/>
      <c r="M39" s="10">
        <f t="shared" si="0"/>
        <v>0</v>
      </c>
    </row>
    <row r="40" spans="1:13" x14ac:dyDescent="0.35">
      <c r="A40" s="177"/>
      <c r="B40" s="45"/>
      <c r="C40" s="45"/>
      <c r="D40" s="11"/>
      <c r="E40" s="11"/>
      <c r="F40" s="11"/>
      <c r="G40" s="11"/>
      <c r="H40" s="11"/>
      <c r="I40" s="11"/>
      <c r="J40" s="11"/>
      <c r="K40" s="11"/>
      <c r="L40" s="9"/>
      <c r="M40" s="10">
        <f t="shared" si="0"/>
        <v>0</v>
      </c>
    </row>
    <row r="41" spans="1:13" x14ac:dyDescent="0.35">
      <c r="A41" s="177"/>
      <c r="B41" s="45"/>
      <c r="C41" s="45"/>
      <c r="D41" s="11"/>
      <c r="E41" s="11"/>
      <c r="F41" s="11"/>
      <c r="G41" s="11"/>
      <c r="H41" s="11"/>
      <c r="I41" s="11"/>
      <c r="J41" s="11"/>
      <c r="K41" s="11"/>
      <c r="L41" s="9"/>
      <c r="M41" s="10">
        <f t="shared" si="0"/>
        <v>0</v>
      </c>
    </row>
    <row r="42" spans="1:13" x14ac:dyDescent="0.35">
      <c r="A42" s="177"/>
      <c r="B42" s="45"/>
      <c r="C42" s="45"/>
      <c r="D42" s="11"/>
      <c r="E42" s="11"/>
      <c r="F42" s="11"/>
      <c r="G42" s="11"/>
      <c r="H42" s="11"/>
      <c r="I42" s="11"/>
      <c r="J42" s="11"/>
      <c r="K42" s="11"/>
      <c r="L42" s="9"/>
      <c r="M42" s="10">
        <f t="shared" si="0"/>
        <v>0</v>
      </c>
    </row>
    <row r="43" spans="1:13" x14ac:dyDescent="0.35">
      <c r="A43" s="177"/>
      <c r="B43" s="45"/>
      <c r="C43" s="45"/>
      <c r="D43" s="11"/>
      <c r="E43" s="11"/>
      <c r="F43" s="11"/>
      <c r="G43" s="11"/>
      <c r="H43" s="11"/>
      <c r="I43" s="11"/>
      <c r="J43" s="11"/>
      <c r="K43" s="11"/>
      <c r="L43" s="9"/>
      <c r="M43" s="10">
        <f t="shared" si="0"/>
        <v>0</v>
      </c>
    </row>
    <row r="44" spans="1:13" x14ac:dyDescent="0.35">
      <c r="A44" s="177"/>
      <c r="B44" s="45"/>
      <c r="C44" s="45"/>
      <c r="D44" s="11"/>
      <c r="E44" s="11"/>
      <c r="F44" s="11"/>
      <c r="G44" s="11"/>
      <c r="H44" s="11"/>
      <c r="I44" s="11"/>
      <c r="J44" s="11"/>
      <c r="K44" s="11"/>
      <c r="L44" s="9"/>
      <c r="M44" s="10">
        <f t="shared" si="0"/>
        <v>0</v>
      </c>
    </row>
    <row r="45" spans="1:13" x14ac:dyDescent="0.35">
      <c r="A45" s="177"/>
      <c r="B45" s="45"/>
      <c r="C45" s="45"/>
      <c r="D45" s="11"/>
      <c r="E45" s="11"/>
      <c r="F45" s="11"/>
      <c r="G45" s="11"/>
      <c r="H45" s="11"/>
      <c r="I45" s="11"/>
      <c r="J45" s="11"/>
      <c r="K45" s="11"/>
      <c r="L45" s="9"/>
      <c r="M45" s="10">
        <f t="shared" si="0"/>
        <v>0</v>
      </c>
    </row>
    <row r="46" spans="1:13" x14ac:dyDescent="0.35">
      <c r="A46" s="17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9"/>
      <c r="M46" s="10">
        <f t="shared" si="0"/>
        <v>0</v>
      </c>
    </row>
    <row r="47" spans="1:13" x14ac:dyDescent="0.35">
      <c r="A47" s="180" t="s">
        <v>97</v>
      </c>
      <c r="B47" s="43"/>
      <c r="C47" s="43"/>
      <c r="D47" s="44">
        <f>SUM(D10:D16)</f>
        <v>0</v>
      </c>
      <c r="E47" s="44">
        <f t="shared" ref="E47:K47" si="1">SUM(E10:E16)</f>
        <v>0</v>
      </c>
      <c r="F47" s="44">
        <f t="shared" si="1"/>
        <v>0</v>
      </c>
      <c r="G47" s="44">
        <f t="shared" si="1"/>
        <v>0</v>
      </c>
      <c r="H47" s="44">
        <f t="shared" si="1"/>
        <v>0</v>
      </c>
      <c r="I47" s="44">
        <f t="shared" si="1"/>
        <v>0</v>
      </c>
      <c r="J47" s="44">
        <f t="shared" si="1"/>
        <v>0</v>
      </c>
      <c r="K47" s="44">
        <f t="shared" si="1"/>
        <v>0</v>
      </c>
      <c r="L47" s="9"/>
      <c r="M47" s="41">
        <f t="shared" si="0"/>
        <v>0</v>
      </c>
    </row>
    <row r="48" spans="1:13" ht="16" thickBot="1" x14ac:dyDescent="0.4">
      <c r="A48" s="179" t="s">
        <v>100</v>
      </c>
      <c r="B48" s="11"/>
      <c r="C48" s="11"/>
      <c r="D48" s="13">
        <f>ROUND(SUM(D8:D46),0)</f>
        <v>0</v>
      </c>
      <c r="E48" s="13">
        <f t="shared" ref="E48:K48" si="2">ROUND(SUM(E8:E46),0)</f>
        <v>0</v>
      </c>
      <c r="F48" s="13">
        <f t="shared" si="2"/>
        <v>0</v>
      </c>
      <c r="G48" s="13">
        <f t="shared" si="2"/>
        <v>0</v>
      </c>
      <c r="H48" s="13">
        <f t="shared" si="2"/>
        <v>0</v>
      </c>
      <c r="I48" s="13">
        <f t="shared" si="2"/>
        <v>0</v>
      </c>
      <c r="J48" s="13">
        <f t="shared" si="2"/>
        <v>0</v>
      </c>
      <c r="K48" s="13">
        <f t="shared" si="2"/>
        <v>0</v>
      </c>
      <c r="L48" s="12"/>
      <c r="M48" s="13">
        <f>ROUND(SUM(M8:M46),0)</f>
        <v>0</v>
      </c>
    </row>
    <row r="49" s="150" customFormat="1" ht="16" thickTop="1" x14ac:dyDescent="0.35"/>
  </sheetData>
  <sheetProtection algorithmName="SHA-512" hashValue="okYS08OLU7qaSwBHaRbZhIXrqruS8tYS+/0G4sOMKzIYXPQN/TZchEDWIs5FYusldfULUadjsj+OIU+JZR9uvw==" saltValue="it15u4b/jY6shXerWuNVoA==" spinCount="100000" sheet="1" objects="1" scenarios="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BF4ED-968B-48CC-903A-5F1B3623B86E}">
  <sheetPr>
    <tabColor rgb="FFFFFF00"/>
  </sheetPr>
  <dimension ref="A1:M49"/>
  <sheetViews>
    <sheetView workbookViewId="0">
      <pane xSplit="1" ySplit="7" topLeftCell="B8" activePane="bottomRight" state="frozen"/>
      <selection activeCell="E10" sqref="E10"/>
      <selection pane="topRight" activeCell="E10" sqref="E10"/>
      <selection pane="bottomLeft" activeCell="E10" sqref="E10"/>
      <selection pane="bottomRight" activeCell="C4" sqref="C4"/>
    </sheetView>
  </sheetViews>
  <sheetFormatPr defaultColWidth="8.84375" defaultRowHeight="15.5" x14ac:dyDescent="0.35"/>
  <cols>
    <col min="1" max="1" width="20.84375" style="150" customWidth="1"/>
    <col min="2" max="2" width="8.84375" style="150"/>
    <col min="3" max="3" width="13.07421875" style="150" customWidth="1"/>
    <col min="4" max="11" width="10.84375" style="150" customWidth="1"/>
    <col min="12" max="12" width="1.07421875" style="150" customWidth="1"/>
    <col min="13" max="13" width="10.84375" style="150" customWidth="1"/>
    <col min="14" max="16384" width="8.84375" style="150"/>
  </cols>
  <sheetData>
    <row r="1" spans="1:13" x14ac:dyDescent="0.35">
      <c r="A1" s="152" t="s">
        <v>74</v>
      </c>
    </row>
    <row r="2" spans="1:13" x14ac:dyDescent="0.35">
      <c r="A2" s="152" t="s">
        <v>65</v>
      </c>
      <c r="B2" s="172" t="str">
        <f>Budget!B2</f>
        <v>Enter County</v>
      </c>
    </row>
    <row r="3" spans="1:13" x14ac:dyDescent="0.35">
      <c r="A3" s="172" t="s">
        <v>85</v>
      </c>
      <c r="B3" s="172" t="str">
        <f>Budget!B3</f>
        <v>Enter provider legal name here</v>
      </c>
    </row>
    <row r="4" spans="1:13" ht="53.25" customHeight="1" x14ac:dyDescent="0.35">
      <c r="A4" s="172"/>
      <c r="B4" s="172"/>
      <c r="D4" s="158" t="str">
        <f>IF(ISBLANK(Budget!D4),"",Budget!D4)</f>
        <v>NONE</v>
      </c>
      <c r="E4" s="158" t="str">
        <f>IF(ISBLANK(Budget!E4),"",Budget!E4)</f>
        <v>NONE</v>
      </c>
      <c r="F4" s="158" t="str">
        <f>IF(ISBLANK(Budget!F4),"",Budget!F4)</f>
        <v>NONE</v>
      </c>
      <c r="G4" s="158" t="str">
        <f>IF(ISBLANK(Budget!G4),"",Budget!G4)</f>
        <v>NONE</v>
      </c>
      <c r="H4" s="158" t="str">
        <f>IF(ISBLANK(Budget!H4),"",Budget!H4)</f>
        <v>NONE</v>
      </c>
      <c r="I4" s="158" t="str">
        <f>IF(ISBLANK(Budget!I4),"",Budget!I4)</f>
        <v>NONE</v>
      </c>
      <c r="J4" s="158" t="str">
        <f>IF(ISBLANK(Budget!J4),"",Budget!J4)</f>
        <v>NONE</v>
      </c>
      <c r="K4" s="158" t="str">
        <f>IF(ISBLANK(Budget!K4),"",Budget!K4)</f>
        <v>NONE</v>
      </c>
      <c r="L4" s="158"/>
      <c r="M4" s="174" t="s">
        <v>68</v>
      </c>
    </row>
    <row r="7" spans="1:13" x14ac:dyDescent="0.35">
      <c r="A7" s="152" t="s">
        <v>99</v>
      </c>
      <c r="B7" s="152"/>
      <c r="C7" s="152"/>
      <c r="D7" s="152" t="s">
        <v>88</v>
      </c>
      <c r="E7" s="152" t="s">
        <v>88</v>
      </c>
      <c r="F7" s="152" t="s">
        <v>88</v>
      </c>
      <c r="G7" s="152" t="s">
        <v>88</v>
      </c>
      <c r="H7" s="152" t="s">
        <v>88</v>
      </c>
      <c r="I7" s="152" t="s">
        <v>88</v>
      </c>
      <c r="J7" s="152" t="s">
        <v>88</v>
      </c>
      <c r="K7" s="152" t="s">
        <v>88</v>
      </c>
      <c r="L7" s="152"/>
      <c r="M7" s="7"/>
    </row>
    <row r="8" spans="1:13" x14ac:dyDescent="0.35">
      <c r="A8" s="177"/>
      <c r="B8" s="46"/>
      <c r="C8" s="46"/>
      <c r="D8" s="47"/>
      <c r="E8" s="47"/>
      <c r="F8" s="47"/>
      <c r="G8" s="47"/>
      <c r="H8" s="47"/>
      <c r="I8" s="47"/>
      <c r="J8" s="47"/>
      <c r="K8" s="47"/>
      <c r="L8" s="8"/>
      <c r="M8" s="7">
        <f t="shared" ref="M8:M47" si="0">SUM(D8:K8)</f>
        <v>0</v>
      </c>
    </row>
    <row r="9" spans="1:13" x14ac:dyDescent="0.35">
      <c r="A9" s="178" t="s">
        <v>89</v>
      </c>
      <c r="B9" s="45"/>
      <c r="C9" s="45"/>
      <c r="D9" s="42"/>
      <c r="E9" s="42"/>
      <c r="F9" s="42"/>
      <c r="G9" s="42"/>
      <c r="H9" s="42"/>
      <c r="I9" s="42"/>
      <c r="J9" s="42"/>
      <c r="K9" s="42"/>
      <c r="L9" s="9"/>
      <c r="M9" s="10">
        <f t="shared" si="0"/>
        <v>0</v>
      </c>
    </row>
    <row r="10" spans="1:13" x14ac:dyDescent="0.35">
      <c r="A10" s="178"/>
      <c r="B10" s="45"/>
      <c r="C10" s="45"/>
      <c r="D10" s="42"/>
      <c r="E10" s="42"/>
      <c r="F10" s="42"/>
      <c r="G10" s="42"/>
      <c r="H10" s="42"/>
      <c r="I10" s="42"/>
      <c r="J10" s="42"/>
      <c r="K10" s="42"/>
      <c r="L10" s="9"/>
      <c r="M10" s="10">
        <f t="shared" si="0"/>
        <v>0</v>
      </c>
    </row>
    <row r="11" spans="1:13" x14ac:dyDescent="0.35">
      <c r="A11" s="178"/>
      <c r="B11" s="45"/>
      <c r="C11" s="45"/>
      <c r="D11" s="42"/>
      <c r="E11" s="42"/>
      <c r="F11" s="42"/>
      <c r="G11" s="42"/>
      <c r="H11" s="42"/>
      <c r="I11" s="42"/>
      <c r="J11" s="42"/>
      <c r="K11" s="42"/>
      <c r="L11" s="9"/>
      <c r="M11" s="10">
        <f t="shared" si="0"/>
        <v>0</v>
      </c>
    </row>
    <row r="12" spans="1:13" x14ac:dyDescent="0.35">
      <c r="A12" s="178"/>
      <c r="B12" s="45"/>
      <c r="C12" s="45"/>
      <c r="D12" s="42"/>
      <c r="E12" s="42"/>
      <c r="F12" s="42"/>
      <c r="G12" s="42"/>
      <c r="H12" s="42"/>
      <c r="I12" s="42"/>
      <c r="J12" s="42"/>
      <c r="K12" s="42"/>
      <c r="L12" s="9"/>
      <c r="M12" s="10">
        <f t="shared" si="0"/>
        <v>0</v>
      </c>
    </row>
    <row r="13" spans="1:13" x14ac:dyDescent="0.35">
      <c r="A13" s="178"/>
      <c r="B13" s="45"/>
      <c r="C13" s="45"/>
      <c r="D13" s="42"/>
      <c r="E13" s="42"/>
      <c r="F13" s="42"/>
      <c r="G13" s="42"/>
      <c r="H13" s="42"/>
      <c r="I13" s="42"/>
      <c r="J13" s="42"/>
      <c r="K13" s="42"/>
      <c r="L13" s="9"/>
      <c r="M13" s="10">
        <f t="shared" si="0"/>
        <v>0</v>
      </c>
    </row>
    <row r="14" spans="1:13" x14ac:dyDescent="0.35">
      <c r="A14" s="178"/>
      <c r="B14" s="45"/>
      <c r="C14" s="45"/>
      <c r="D14" s="42"/>
      <c r="E14" s="42"/>
      <c r="F14" s="42"/>
      <c r="G14" s="42"/>
      <c r="H14" s="42"/>
      <c r="I14" s="42"/>
      <c r="J14" s="42"/>
      <c r="K14" s="42"/>
      <c r="L14" s="9"/>
      <c r="M14" s="10">
        <f t="shared" si="0"/>
        <v>0</v>
      </c>
    </row>
    <row r="15" spans="1:13" x14ac:dyDescent="0.35">
      <c r="A15" s="178"/>
      <c r="B15" s="45"/>
      <c r="C15" s="45"/>
      <c r="D15" s="42"/>
      <c r="E15" s="42"/>
      <c r="F15" s="42"/>
      <c r="G15" s="42"/>
      <c r="H15" s="42"/>
      <c r="I15" s="42"/>
      <c r="J15" s="42"/>
      <c r="K15" s="42"/>
      <c r="L15" s="9"/>
      <c r="M15" s="10">
        <f t="shared" si="0"/>
        <v>0</v>
      </c>
    </row>
    <row r="16" spans="1:13" x14ac:dyDescent="0.35">
      <c r="A16" s="178"/>
      <c r="B16" s="45"/>
      <c r="C16" s="45"/>
      <c r="D16" s="42"/>
      <c r="E16" s="42"/>
      <c r="F16" s="42"/>
      <c r="G16" s="42"/>
      <c r="H16" s="42"/>
      <c r="I16" s="42"/>
      <c r="J16" s="42"/>
      <c r="K16" s="42"/>
      <c r="L16" s="9"/>
      <c r="M16" s="10">
        <f t="shared" si="0"/>
        <v>0</v>
      </c>
    </row>
    <row r="17" spans="1:13" x14ac:dyDescent="0.35">
      <c r="A17" s="181" t="s">
        <v>91</v>
      </c>
      <c r="B17" s="45"/>
      <c r="C17" s="45"/>
      <c r="D17" s="11"/>
      <c r="E17" s="11"/>
      <c r="F17" s="11"/>
      <c r="G17" s="11"/>
      <c r="H17" s="11"/>
      <c r="I17" s="11"/>
      <c r="J17" s="11"/>
      <c r="K17" s="11"/>
      <c r="L17" s="9"/>
      <c r="M17" s="10">
        <f t="shared" si="0"/>
        <v>0</v>
      </c>
    </row>
    <row r="18" spans="1:13" x14ac:dyDescent="0.35">
      <c r="A18" s="177"/>
      <c r="B18" s="45"/>
      <c r="C18" s="45"/>
      <c r="D18" s="11"/>
      <c r="E18" s="11"/>
      <c r="F18" s="11"/>
      <c r="G18" s="11"/>
      <c r="H18" s="11"/>
      <c r="I18" s="11"/>
      <c r="J18" s="11"/>
      <c r="K18" s="11"/>
      <c r="L18" s="9"/>
      <c r="M18" s="10">
        <f t="shared" si="0"/>
        <v>0</v>
      </c>
    </row>
    <row r="19" spans="1:13" x14ac:dyDescent="0.35">
      <c r="A19" s="177"/>
      <c r="B19" s="45"/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0">
        <f t="shared" si="0"/>
        <v>0</v>
      </c>
    </row>
    <row r="20" spans="1:13" x14ac:dyDescent="0.35">
      <c r="A20" s="177"/>
      <c r="B20" s="45"/>
      <c r="C20" s="45"/>
      <c r="D20" s="11"/>
      <c r="E20" s="11"/>
      <c r="F20" s="11"/>
      <c r="G20" s="11"/>
      <c r="H20" s="11"/>
      <c r="I20" s="11"/>
      <c r="J20" s="11"/>
      <c r="K20" s="11"/>
      <c r="L20" s="9"/>
      <c r="M20" s="10">
        <f t="shared" si="0"/>
        <v>0</v>
      </c>
    </row>
    <row r="21" spans="1:13" x14ac:dyDescent="0.35">
      <c r="A21" s="177"/>
      <c r="B21" s="45"/>
      <c r="C21" s="45"/>
      <c r="D21" s="11"/>
      <c r="E21" s="11"/>
      <c r="F21" s="11"/>
      <c r="G21" s="11"/>
      <c r="H21" s="11"/>
      <c r="I21" s="11"/>
      <c r="J21" s="11"/>
      <c r="K21" s="11"/>
      <c r="L21" s="9"/>
      <c r="M21" s="10">
        <f t="shared" si="0"/>
        <v>0</v>
      </c>
    </row>
    <row r="22" spans="1:13" x14ac:dyDescent="0.35">
      <c r="A22" s="177"/>
      <c r="B22" s="45"/>
      <c r="C22" s="45"/>
      <c r="D22" s="11"/>
      <c r="E22" s="11"/>
      <c r="F22" s="11"/>
      <c r="G22" s="11"/>
      <c r="H22" s="11"/>
      <c r="I22" s="11"/>
      <c r="J22" s="11"/>
      <c r="K22" s="11"/>
      <c r="L22" s="9"/>
      <c r="M22" s="10">
        <f t="shared" si="0"/>
        <v>0</v>
      </c>
    </row>
    <row r="23" spans="1:13" x14ac:dyDescent="0.35">
      <c r="A23" s="177"/>
      <c r="B23" s="45"/>
      <c r="C23" s="45"/>
      <c r="D23" s="11"/>
      <c r="E23" s="11"/>
      <c r="F23" s="11"/>
      <c r="G23" s="11"/>
      <c r="H23" s="11"/>
      <c r="I23" s="11"/>
      <c r="J23" s="11"/>
      <c r="K23" s="11"/>
      <c r="L23" s="9"/>
      <c r="M23" s="10">
        <f t="shared" si="0"/>
        <v>0</v>
      </c>
    </row>
    <row r="24" spans="1:13" x14ac:dyDescent="0.35">
      <c r="A24" s="177"/>
      <c r="B24" s="45"/>
      <c r="C24" s="45"/>
      <c r="D24" s="11"/>
      <c r="E24" s="11"/>
      <c r="F24" s="11"/>
      <c r="G24" s="11"/>
      <c r="H24" s="11"/>
      <c r="I24" s="11"/>
      <c r="J24" s="11"/>
      <c r="K24" s="11"/>
      <c r="L24" s="9"/>
      <c r="M24" s="10">
        <f t="shared" si="0"/>
        <v>0</v>
      </c>
    </row>
    <row r="25" spans="1:13" x14ac:dyDescent="0.35">
      <c r="A25" s="177"/>
      <c r="B25" s="45"/>
      <c r="C25" s="45"/>
      <c r="D25" s="11"/>
      <c r="E25" s="11"/>
      <c r="F25" s="11"/>
      <c r="G25" s="11"/>
      <c r="H25" s="11"/>
      <c r="I25" s="11"/>
      <c r="J25" s="11"/>
      <c r="K25" s="11"/>
      <c r="L25" s="9"/>
      <c r="M25" s="10">
        <f t="shared" si="0"/>
        <v>0</v>
      </c>
    </row>
    <row r="26" spans="1:13" x14ac:dyDescent="0.35">
      <c r="A26" s="17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9"/>
      <c r="M26" s="10">
        <f t="shared" si="0"/>
        <v>0</v>
      </c>
    </row>
    <row r="27" spans="1:13" x14ac:dyDescent="0.35">
      <c r="A27" s="17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9"/>
      <c r="M27" s="10">
        <f t="shared" si="0"/>
        <v>0</v>
      </c>
    </row>
    <row r="28" spans="1:13" x14ac:dyDescent="0.35">
      <c r="A28" s="17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9"/>
      <c r="M28" s="10">
        <f t="shared" si="0"/>
        <v>0</v>
      </c>
    </row>
    <row r="29" spans="1:13" x14ac:dyDescent="0.35">
      <c r="A29" s="177"/>
      <c r="B29" s="45"/>
      <c r="C29" s="45"/>
      <c r="D29" s="11"/>
      <c r="E29" s="11"/>
      <c r="F29" s="11"/>
      <c r="G29" s="11"/>
      <c r="H29" s="11"/>
      <c r="I29" s="11"/>
      <c r="J29" s="11"/>
      <c r="K29" s="11"/>
      <c r="L29" s="9"/>
      <c r="M29" s="10">
        <f t="shared" si="0"/>
        <v>0</v>
      </c>
    </row>
    <row r="30" spans="1:13" x14ac:dyDescent="0.35">
      <c r="A30" s="177"/>
      <c r="B30" s="45"/>
      <c r="C30" s="45"/>
      <c r="D30" s="11"/>
      <c r="E30" s="11"/>
      <c r="F30" s="11"/>
      <c r="G30" s="11"/>
      <c r="H30" s="11"/>
      <c r="I30" s="11"/>
      <c r="J30" s="11"/>
      <c r="K30" s="11"/>
      <c r="L30" s="9"/>
      <c r="M30" s="10">
        <f t="shared" si="0"/>
        <v>0</v>
      </c>
    </row>
    <row r="31" spans="1:13" x14ac:dyDescent="0.35">
      <c r="A31" s="177"/>
      <c r="B31" s="45"/>
      <c r="C31" s="45"/>
      <c r="D31" s="11"/>
      <c r="E31" s="11"/>
      <c r="F31" s="11"/>
      <c r="G31" s="11"/>
      <c r="H31" s="11"/>
      <c r="I31" s="11"/>
      <c r="J31" s="11"/>
      <c r="K31" s="11"/>
      <c r="L31" s="9"/>
      <c r="M31" s="10">
        <f t="shared" si="0"/>
        <v>0</v>
      </c>
    </row>
    <row r="32" spans="1:13" x14ac:dyDescent="0.35">
      <c r="A32" s="177"/>
      <c r="B32" s="45"/>
      <c r="C32" s="45"/>
      <c r="D32" s="11"/>
      <c r="E32" s="11"/>
      <c r="F32" s="11"/>
      <c r="G32" s="11"/>
      <c r="H32" s="11"/>
      <c r="I32" s="11"/>
      <c r="J32" s="11"/>
      <c r="K32" s="11"/>
      <c r="L32" s="9"/>
      <c r="M32" s="10">
        <f t="shared" si="0"/>
        <v>0</v>
      </c>
    </row>
    <row r="33" spans="1:13" x14ac:dyDescent="0.35">
      <c r="A33" s="177"/>
      <c r="B33" s="45"/>
      <c r="C33" s="45"/>
      <c r="D33" s="11"/>
      <c r="E33" s="11"/>
      <c r="F33" s="11"/>
      <c r="G33" s="11"/>
      <c r="H33" s="11"/>
      <c r="I33" s="11"/>
      <c r="J33" s="11"/>
      <c r="K33" s="11"/>
      <c r="L33" s="9"/>
      <c r="M33" s="10">
        <f t="shared" si="0"/>
        <v>0</v>
      </c>
    </row>
    <row r="34" spans="1:13" x14ac:dyDescent="0.35">
      <c r="A34" s="177"/>
      <c r="B34" s="45"/>
      <c r="C34" s="45"/>
      <c r="D34" s="11"/>
      <c r="E34" s="11"/>
      <c r="F34" s="11"/>
      <c r="G34" s="11"/>
      <c r="H34" s="11"/>
      <c r="I34" s="11"/>
      <c r="J34" s="11"/>
      <c r="K34" s="11"/>
      <c r="L34" s="9"/>
      <c r="M34" s="10">
        <f t="shared" si="0"/>
        <v>0</v>
      </c>
    </row>
    <row r="35" spans="1:13" x14ac:dyDescent="0.35">
      <c r="A35" s="177"/>
      <c r="B35" s="45"/>
      <c r="C35" s="45"/>
      <c r="D35" s="11"/>
      <c r="E35" s="11"/>
      <c r="F35" s="11"/>
      <c r="G35" s="11"/>
      <c r="H35" s="11"/>
      <c r="I35" s="11"/>
      <c r="J35" s="11"/>
      <c r="K35" s="11"/>
      <c r="L35" s="9"/>
      <c r="M35" s="10">
        <f t="shared" si="0"/>
        <v>0</v>
      </c>
    </row>
    <row r="36" spans="1:13" x14ac:dyDescent="0.35">
      <c r="A36" s="177"/>
      <c r="B36" s="45"/>
      <c r="C36" s="45"/>
      <c r="D36" s="11"/>
      <c r="E36" s="11"/>
      <c r="F36" s="11"/>
      <c r="G36" s="11"/>
      <c r="H36" s="11"/>
      <c r="I36" s="11"/>
      <c r="J36" s="11"/>
      <c r="K36" s="11"/>
      <c r="L36" s="9"/>
      <c r="M36" s="10">
        <f t="shared" si="0"/>
        <v>0</v>
      </c>
    </row>
    <row r="37" spans="1:13" x14ac:dyDescent="0.35">
      <c r="A37" s="177"/>
      <c r="B37" s="45"/>
      <c r="C37" s="45"/>
      <c r="D37" s="11"/>
      <c r="E37" s="11"/>
      <c r="F37" s="11"/>
      <c r="G37" s="11"/>
      <c r="H37" s="11"/>
      <c r="I37" s="11"/>
      <c r="J37" s="11"/>
      <c r="K37" s="11"/>
      <c r="L37" s="9"/>
      <c r="M37" s="10">
        <f t="shared" si="0"/>
        <v>0</v>
      </c>
    </row>
    <row r="38" spans="1:13" x14ac:dyDescent="0.35">
      <c r="A38" s="177"/>
      <c r="B38" s="45"/>
      <c r="C38" s="45"/>
      <c r="D38" s="11"/>
      <c r="E38" s="11"/>
      <c r="F38" s="11"/>
      <c r="G38" s="11"/>
      <c r="H38" s="11"/>
      <c r="I38" s="11"/>
      <c r="J38" s="11"/>
      <c r="K38" s="11"/>
      <c r="L38" s="9"/>
      <c r="M38" s="10">
        <f t="shared" si="0"/>
        <v>0</v>
      </c>
    </row>
    <row r="39" spans="1:13" x14ac:dyDescent="0.35">
      <c r="A39" s="17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9"/>
      <c r="M39" s="10">
        <f t="shared" si="0"/>
        <v>0</v>
      </c>
    </row>
    <row r="40" spans="1:13" x14ac:dyDescent="0.35">
      <c r="A40" s="177"/>
      <c r="B40" s="45"/>
      <c r="C40" s="45"/>
      <c r="D40" s="11"/>
      <c r="E40" s="11"/>
      <c r="F40" s="11"/>
      <c r="G40" s="11"/>
      <c r="H40" s="11"/>
      <c r="I40" s="11"/>
      <c r="J40" s="11"/>
      <c r="K40" s="11"/>
      <c r="L40" s="9"/>
      <c r="M40" s="10">
        <f t="shared" si="0"/>
        <v>0</v>
      </c>
    </row>
    <row r="41" spans="1:13" x14ac:dyDescent="0.35">
      <c r="A41" s="177"/>
      <c r="B41" s="45"/>
      <c r="C41" s="45"/>
      <c r="D41" s="11"/>
      <c r="E41" s="11"/>
      <c r="F41" s="11"/>
      <c r="G41" s="11"/>
      <c r="H41" s="11"/>
      <c r="I41" s="11"/>
      <c r="J41" s="11"/>
      <c r="K41" s="11"/>
      <c r="L41" s="9"/>
      <c r="M41" s="10">
        <f t="shared" si="0"/>
        <v>0</v>
      </c>
    </row>
    <row r="42" spans="1:13" x14ac:dyDescent="0.35">
      <c r="A42" s="177"/>
      <c r="B42" s="45"/>
      <c r="C42" s="45"/>
      <c r="D42" s="11"/>
      <c r="E42" s="11"/>
      <c r="F42" s="11"/>
      <c r="G42" s="11"/>
      <c r="H42" s="11"/>
      <c r="I42" s="11"/>
      <c r="J42" s="11"/>
      <c r="K42" s="11"/>
      <c r="L42" s="9"/>
      <c r="M42" s="10">
        <f t="shared" si="0"/>
        <v>0</v>
      </c>
    </row>
    <row r="43" spans="1:13" x14ac:dyDescent="0.35">
      <c r="A43" s="177"/>
      <c r="B43" s="45"/>
      <c r="C43" s="45"/>
      <c r="D43" s="11"/>
      <c r="E43" s="11"/>
      <c r="F43" s="11"/>
      <c r="G43" s="11"/>
      <c r="H43" s="11"/>
      <c r="I43" s="11"/>
      <c r="J43" s="11"/>
      <c r="K43" s="11"/>
      <c r="L43" s="9"/>
      <c r="M43" s="10">
        <f t="shared" si="0"/>
        <v>0</v>
      </c>
    </row>
    <row r="44" spans="1:13" x14ac:dyDescent="0.35">
      <c r="A44" s="177"/>
      <c r="B44" s="45"/>
      <c r="C44" s="45"/>
      <c r="D44" s="11"/>
      <c r="E44" s="11"/>
      <c r="F44" s="11"/>
      <c r="G44" s="11"/>
      <c r="H44" s="11"/>
      <c r="I44" s="11"/>
      <c r="J44" s="11"/>
      <c r="K44" s="11"/>
      <c r="L44" s="9"/>
      <c r="M44" s="10">
        <f t="shared" si="0"/>
        <v>0</v>
      </c>
    </row>
    <row r="45" spans="1:13" x14ac:dyDescent="0.35">
      <c r="A45" s="177"/>
      <c r="B45" s="45"/>
      <c r="C45" s="45"/>
      <c r="D45" s="11"/>
      <c r="E45" s="11"/>
      <c r="F45" s="11"/>
      <c r="G45" s="11"/>
      <c r="H45" s="11"/>
      <c r="I45" s="11"/>
      <c r="J45" s="11"/>
      <c r="K45" s="11"/>
      <c r="L45" s="9"/>
      <c r="M45" s="10">
        <f t="shared" si="0"/>
        <v>0</v>
      </c>
    </row>
    <row r="46" spans="1:13" x14ac:dyDescent="0.35">
      <c r="A46" s="17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9"/>
      <c r="M46" s="10">
        <f t="shared" si="0"/>
        <v>0</v>
      </c>
    </row>
    <row r="47" spans="1:13" x14ac:dyDescent="0.35">
      <c r="A47" s="180" t="s">
        <v>97</v>
      </c>
      <c r="B47" s="43"/>
      <c r="C47" s="43"/>
      <c r="D47" s="44">
        <f>SUM(D10:D16)</f>
        <v>0</v>
      </c>
      <c r="E47" s="44">
        <f t="shared" ref="E47:K47" si="1">SUM(E10:E16)</f>
        <v>0</v>
      </c>
      <c r="F47" s="44">
        <f t="shared" si="1"/>
        <v>0</v>
      </c>
      <c r="G47" s="44">
        <f t="shared" si="1"/>
        <v>0</v>
      </c>
      <c r="H47" s="44">
        <f t="shared" si="1"/>
        <v>0</v>
      </c>
      <c r="I47" s="44">
        <f t="shared" si="1"/>
        <v>0</v>
      </c>
      <c r="J47" s="44">
        <f t="shared" si="1"/>
        <v>0</v>
      </c>
      <c r="K47" s="44">
        <f t="shared" si="1"/>
        <v>0</v>
      </c>
      <c r="L47" s="9"/>
      <c r="M47" s="41">
        <f t="shared" si="0"/>
        <v>0</v>
      </c>
    </row>
    <row r="48" spans="1:13" ht="16" thickBot="1" x14ac:dyDescent="0.4">
      <c r="A48" s="179" t="s">
        <v>100</v>
      </c>
      <c r="B48" s="11"/>
      <c r="C48" s="11"/>
      <c r="D48" s="13">
        <f>ROUND(SUM(D8:D46),0)</f>
        <v>0</v>
      </c>
      <c r="E48" s="13">
        <f t="shared" ref="E48:K48" si="2">ROUND(SUM(E8:E46),0)</f>
        <v>0</v>
      </c>
      <c r="F48" s="13">
        <f t="shared" si="2"/>
        <v>0</v>
      </c>
      <c r="G48" s="13">
        <f t="shared" si="2"/>
        <v>0</v>
      </c>
      <c r="H48" s="13">
        <f t="shared" si="2"/>
        <v>0</v>
      </c>
      <c r="I48" s="13">
        <f t="shared" si="2"/>
        <v>0</v>
      </c>
      <c r="J48" s="13">
        <f t="shared" si="2"/>
        <v>0</v>
      </c>
      <c r="K48" s="13">
        <f t="shared" si="2"/>
        <v>0</v>
      </c>
      <c r="L48" s="12"/>
      <c r="M48" s="13">
        <f>ROUND(SUM(M8:M46),0)</f>
        <v>0</v>
      </c>
    </row>
    <row r="49" s="150" customFormat="1" ht="16" thickTop="1" x14ac:dyDescent="0.35"/>
  </sheetData>
  <sheetProtection algorithmName="SHA-512" hashValue="nsex+WMhCuDvECt48JY5azbXjpf7a+AbGOZbgBi9MopcWUNG4tHL5tORdCQ04mrE7Hq4UdBncXh6fw2twpk/Pw==" saltValue="2hvPK5/UatodAuaxZ0fm0A==" spinCount="100000" sheet="1" objects="1" scenarios="1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73BCC-9F7D-49ED-ADF5-3B377234E0B6}">
  <sheetPr>
    <tabColor rgb="FFFFFF00"/>
  </sheetPr>
  <dimension ref="A1:M49"/>
  <sheetViews>
    <sheetView workbookViewId="0">
      <pane xSplit="1" ySplit="7" topLeftCell="B8" activePane="bottomRight" state="frozen"/>
      <selection activeCell="E10" sqref="E10"/>
      <selection pane="topRight" activeCell="E10" sqref="E10"/>
      <selection pane="bottomLeft" activeCell="E10" sqref="E10"/>
      <selection pane="bottomRight" activeCell="F15" sqref="F15"/>
    </sheetView>
  </sheetViews>
  <sheetFormatPr defaultColWidth="8.84375" defaultRowHeight="15.5" x14ac:dyDescent="0.35"/>
  <cols>
    <col min="1" max="1" width="20.84375" style="150" customWidth="1"/>
    <col min="2" max="2" width="10" style="150" bestFit="1" customWidth="1"/>
    <col min="3" max="3" width="13.07421875" style="150" customWidth="1"/>
    <col min="4" max="11" width="10.84375" style="150" customWidth="1"/>
    <col min="12" max="12" width="1.07421875" style="150" customWidth="1"/>
    <col min="13" max="13" width="10.84375" style="150" customWidth="1"/>
    <col min="14" max="16384" width="8.84375" style="150"/>
  </cols>
  <sheetData>
    <row r="1" spans="1:13" x14ac:dyDescent="0.35">
      <c r="A1" s="152" t="s">
        <v>75</v>
      </c>
    </row>
    <row r="2" spans="1:13" x14ac:dyDescent="0.35">
      <c r="A2" s="152" t="s">
        <v>65</v>
      </c>
      <c r="B2" s="172" t="str">
        <f>Budget!B2</f>
        <v>Enter County</v>
      </c>
    </row>
    <row r="3" spans="1:13" x14ac:dyDescent="0.35">
      <c r="A3" s="172" t="s">
        <v>85</v>
      </c>
      <c r="B3" s="172" t="str">
        <f>Budget!B3</f>
        <v>Enter provider legal name here</v>
      </c>
    </row>
    <row r="4" spans="1:13" ht="53.25" customHeight="1" x14ac:dyDescent="0.35">
      <c r="A4" s="172"/>
      <c r="B4" s="172"/>
      <c r="D4" s="158" t="str">
        <f>IF(ISBLANK(Budget!D4),"",Budget!D4)</f>
        <v>NONE</v>
      </c>
      <c r="E4" s="158" t="str">
        <f>IF(ISBLANK(Budget!E4),"",Budget!E4)</f>
        <v>NONE</v>
      </c>
      <c r="F4" s="158" t="str">
        <f>IF(ISBLANK(Budget!F4),"",Budget!F4)</f>
        <v>NONE</v>
      </c>
      <c r="G4" s="158" t="str">
        <f>IF(ISBLANK(Budget!G4),"",Budget!G4)</f>
        <v>NONE</v>
      </c>
      <c r="H4" s="158" t="str">
        <f>IF(ISBLANK(Budget!H4),"",Budget!H4)</f>
        <v>NONE</v>
      </c>
      <c r="I4" s="158" t="str">
        <f>IF(ISBLANK(Budget!I4),"",Budget!I4)</f>
        <v>NONE</v>
      </c>
      <c r="J4" s="158" t="str">
        <f>IF(ISBLANK(Budget!J4),"",Budget!J4)</f>
        <v>NONE</v>
      </c>
      <c r="K4" s="158" t="str">
        <f>IF(ISBLANK(Budget!K4),"",Budget!K4)</f>
        <v>NONE</v>
      </c>
      <c r="L4" s="158"/>
      <c r="M4" s="174" t="s">
        <v>68</v>
      </c>
    </row>
    <row r="7" spans="1:13" x14ac:dyDescent="0.35">
      <c r="A7" s="152" t="s">
        <v>99</v>
      </c>
      <c r="B7" s="152"/>
      <c r="C7" s="152"/>
      <c r="D7" s="152" t="s">
        <v>88</v>
      </c>
      <c r="E7" s="152" t="s">
        <v>88</v>
      </c>
      <c r="F7" s="152" t="s">
        <v>88</v>
      </c>
      <c r="G7" s="152" t="s">
        <v>88</v>
      </c>
      <c r="H7" s="152" t="s">
        <v>88</v>
      </c>
      <c r="I7" s="152" t="s">
        <v>88</v>
      </c>
      <c r="J7" s="152" t="s">
        <v>88</v>
      </c>
      <c r="K7" s="152" t="s">
        <v>88</v>
      </c>
      <c r="L7" s="152"/>
      <c r="M7" s="7"/>
    </row>
    <row r="8" spans="1:13" x14ac:dyDescent="0.35">
      <c r="A8" s="177"/>
      <c r="B8" s="46"/>
      <c r="C8" s="46"/>
      <c r="D8" s="47"/>
      <c r="E8" s="47"/>
      <c r="F8" s="47"/>
      <c r="G8" s="47"/>
      <c r="H8" s="47"/>
      <c r="I8" s="47"/>
      <c r="J8" s="47"/>
      <c r="K8" s="47"/>
      <c r="L8" s="8"/>
      <c r="M8" s="7">
        <f t="shared" ref="M8:M47" si="0">SUM(D8:K8)</f>
        <v>0</v>
      </c>
    </row>
    <row r="9" spans="1:13" x14ac:dyDescent="0.35">
      <c r="A9" s="178" t="s">
        <v>89</v>
      </c>
      <c r="B9" s="45"/>
      <c r="C9" s="45"/>
      <c r="D9" s="42"/>
      <c r="E9" s="42"/>
      <c r="F9" s="42"/>
      <c r="G9" s="42"/>
      <c r="H9" s="42"/>
      <c r="I9" s="42"/>
      <c r="J9" s="42"/>
      <c r="K9" s="42"/>
      <c r="L9" s="9"/>
      <c r="M9" s="10">
        <f t="shared" si="0"/>
        <v>0</v>
      </c>
    </row>
    <row r="10" spans="1:13" x14ac:dyDescent="0.35">
      <c r="A10" s="178"/>
      <c r="B10" s="45"/>
      <c r="C10" s="45"/>
      <c r="D10" s="42"/>
      <c r="E10" s="42"/>
      <c r="F10" s="42"/>
      <c r="G10" s="42"/>
      <c r="H10" s="42"/>
      <c r="I10" s="42"/>
      <c r="J10" s="42"/>
      <c r="K10" s="42"/>
      <c r="L10" s="9"/>
      <c r="M10" s="10">
        <f t="shared" si="0"/>
        <v>0</v>
      </c>
    </row>
    <row r="11" spans="1:13" x14ac:dyDescent="0.35">
      <c r="A11" s="178"/>
      <c r="B11" s="45"/>
      <c r="C11" s="45"/>
      <c r="D11" s="42"/>
      <c r="E11" s="42"/>
      <c r="F11" s="42"/>
      <c r="G11" s="42"/>
      <c r="H11" s="42"/>
      <c r="I11" s="42"/>
      <c r="J11" s="42"/>
      <c r="K11" s="42"/>
      <c r="L11" s="9"/>
      <c r="M11" s="10">
        <f t="shared" si="0"/>
        <v>0</v>
      </c>
    </row>
    <row r="12" spans="1:13" x14ac:dyDescent="0.35">
      <c r="A12" s="178"/>
      <c r="B12" s="45"/>
      <c r="C12" s="45"/>
      <c r="D12" s="42"/>
      <c r="E12" s="42"/>
      <c r="F12" s="42"/>
      <c r="G12" s="42"/>
      <c r="H12" s="42"/>
      <c r="I12" s="42"/>
      <c r="J12" s="42"/>
      <c r="K12" s="42"/>
      <c r="L12" s="9"/>
      <c r="M12" s="10">
        <f t="shared" si="0"/>
        <v>0</v>
      </c>
    </row>
    <row r="13" spans="1:13" x14ac:dyDescent="0.35">
      <c r="A13" s="178"/>
      <c r="B13" s="45"/>
      <c r="C13" s="45"/>
      <c r="D13" s="42"/>
      <c r="E13" s="42"/>
      <c r="F13" s="42"/>
      <c r="G13" s="42"/>
      <c r="H13" s="42"/>
      <c r="I13" s="42"/>
      <c r="J13" s="42"/>
      <c r="K13" s="42"/>
      <c r="L13" s="9"/>
      <c r="M13" s="10">
        <f t="shared" si="0"/>
        <v>0</v>
      </c>
    </row>
    <row r="14" spans="1:13" x14ac:dyDescent="0.35">
      <c r="A14" s="178"/>
      <c r="B14" s="45"/>
      <c r="C14" s="45"/>
      <c r="D14" s="42"/>
      <c r="E14" s="42"/>
      <c r="F14" s="42"/>
      <c r="G14" s="42"/>
      <c r="H14" s="42"/>
      <c r="I14" s="42"/>
      <c r="J14" s="42"/>
      <c r="K14" s="42"/>
      <c r="L14" s="9"/>
      <c r="M14" s="10">
        <f t="shared" si="0"/>
        <v>0</v>
      </c>
    </row>
    <row r="15" spans="1:13" x14ac:dyDescent="0.35">
      <c r="A15" s="178"/>
      <c r="B15" s="45"/>
      <c r="C15" s="45"/>
      <c r="D15" s="42"/>
      <c r="E15" s="42"/>
      <c r="F15" s="42"/>
      <c r="G15" s="42"/>
      <c r="H15" s="42"/>
      <c r="I15" s="42"/>
      <c r="J15" s="42"/>
      <c r="K15" s="42"/>
      <c r="L15" s="9"/>
      <c r="M15" s="10">
        <f t="shared" si="0"/>
        <v>0</v>
      </c>
    </row>
    <row r="16" spans="1:13" x14ac:dyDescent="0.35">
      <c r="A16" s="178"/>
      <c r="B16" s="45"/>
      <c r="C16" s="45"/>
      <c r="D16" s="42"/>
      <c r="E16" s="42"/>
      <c r="F16" s="42"/>
      <c r="G16" s="42"/>
      <c r="H16" s="42"/>
      <c r="I16" s="42"/>
      <c r="J16" s="42"/>
      <c r="K16" s="42"/>
      <c r="L16" s="9"/>
      <c r="M16" s="10">
        <f t="shared" si="0"/>
        <v>0</v>
      </c>
    </row>
    <row r="17" spans="1:13" x14ac:dyDescent="0.35">
      <c r="A17" s="181" t="s">
        <v>91</v>
      </c>
      <c r="B17" s="45"/>
      <c r="C17" s="45"/>
      <c r="D17" s="11"/>
      <c r="E17" s="11"/>
      <c r="F17" s="11"/>
      <c r="G17" s="11"/>
      <c r="H17" s="11"/>
      <c r="I17" s="11"/>
      <c r="J17" s="11"/>
      <c r="K17" s="11"/>
      <c r="L17" s="9"/>
      <c r="M17" s="10">
        <f t="shared" si="0"/>
        <v>0</v>
      </c>
    </row>
    <row r="18" spans="1:13" x14ac:dyDescent="0.35">
      <c r="A18" s="177"/>
      <c r="B18" s="45"/>
      <c r="C18" s="45"/>
      <c r="D18" s="11"/>
      <c r="E18" s="11"/>
      <c r="F18" s="11"/>
      <c r="G18" s="11"/>
      <c r="H18" s="11"/>
      <c r="I18" s="11"/>
      <c r="J18" s="11"/>
      <c r="K18" s="11"/>
      <c r="L18" s="9"/>
      <c r="M18" s="10">
        <f t="shared" si="0"/>
        <v>0</v>
      </c>
    </row>
    <row r="19" spans="1:13" x14ac:dyDescent="0.35">
      <c r="A19" s="177"/>
      <c r="B19" s="45"/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0">
        <f t="shared" si="0"/>
        <v>0</v>
      </c>
    </row>
    <row r="20" spans="1:13" x14ac:dyDescent="0.35">
      <c r="A20" s="177"/>
      <c r="B20" s="45"/>
      <c r="C20" s="45"/>
      <c r="D20" s="11"/>
      <c r="E20" s="11"/>
      <c r="F20" s="11"/>
      <c r="G20" s="11"/>
      <c r="H20" s="11"/>
      <c r="I20" s="11"/>
      <c r="J20" s="11"/>
      <c r="K20" s="11"/>
      <c r="L20" s="9"/>
      <c r="M20" s="10">
        <f t="shared" si="0"/>
        <v>0</v>
      </c>
    </row>
    <row r="21" spans="1:13" x14ac:dyDescent="0.35">
      <c r="A21" s="177"/>
      <c r="B21" s="45"/>
      <c r="C21" s="45"/>
      <c r="D21" s="11"/>
      <c r="E21" s="11"/>
      <c r="F21" s="11"/>
      <c r="G21" s="11"/>
      <c r="H21" s="11"/>
      <c r="I21" s="11"/>
      <c r="J21" s="11"/>
      <c r="K21" s="11"/>
      <c r="L21" s="9"/>
      <c r="M21" s="10">
        <f t="shared" si="0"/>
        <v>0</v>
      </c>
    </row>
    <row r="22" spans="1:13" x14ac:dyDescent="0.35">
      <c r="A22" s="177"/>
      <c r="B22" s="45"/>
      <c r="C22" s="45"/>
      <c r="D22" s="11"/>
      <c r="E22" s="11"/>
      <c r="F22" s="11"/>
      <c r="G22" s="11"/>
      <c r="H22" s="11"/>
      <c r="I22" s="11"/>
      <c r="J22" s="11"/>
      <c r="K22" s="11"/>
      <c r="L22" s="9"/>
      <c r="M22" s="10">
        <f t="shared" si="0"/>
        <v>0</v>
      </c>
    </row>
    <row r="23" spans="1:13" x14ac:dyDescent="0.35">
      <c r="A23" s="177"/>
      <c r="B23" s="45"/>
      <c r="C23" s="45"/>
      <c r="D23" s="11"/>
      <c r="E23" s="11"/>
      <c r="F23" s="11"/>
      <c r="G23" s="11"/>
      <c r="H23" s="11"/>
      <c r="I23" s="11"/>
      <c r="J23" s="11"/>
      <c r="K23" s="11"/>
      <c r="L23" s="9"/>
      <c r="M23" s="10">
        <f t="shared" si="0"/>
        <v>0</v>
      </c>
    </row>
    <row r="24" spans="1:13" x14ac:dyDescent="0.35">
      <c r="A24" s="177"/>
      <c r="B24" s="45"/>
      <c r="C24" s="45"/>
      <c r="D24" s="11"/>
      <c r="E24" s="11"/>
      <c r="F24" s="11"/>
      <c r="G24" s="11"/>
      <c r="H24" s="11"/>
      <c r="I24" s="11"/>
      <c r="J24" s="11"/>
      <c r="K24" s="11"/>
      <c r="L24" s="9"/>
      <c r="M24" s="10">
        <f t="shared" si="0"/>
        <v>0</v>
      </c>
    </row>
    <row r="25" spans="1:13" x14ac:dyDescent="0.35">
      <c r="A25" s="177"/>
      <c r="B25" s="45"/>
      <c r="C25" s="45"/>
      <c r="D25" s="11"/>
      <c r="E25" s="11"/>
      <c r="F25" s="11"/>
      <c r="G25" s="11"/>
      <c r="H25" s="11"/>
      <c r="I25" s="11"/>
      <c r="J25" s="11"/>
      <c r="K25" s="11"/>
      <c r="L25" s="9"/>
      <c r="M25" s="10">
        <f t="shared" si="0"/>
        <v>0</v>
      </c>
    </row>
    <row r="26" spans="1:13" x14ac:dyDescent="0.35">
      <c r="A26" s="17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9"/>
      <c r="M26" s="10">
        <f t="shared" si="0"/>
        <v>0</v>
      </c>
    </row>
    <row r="27" spans="1:13" x14ac:dyDescent="0.35">
      <c r="A27" s="17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9"/>
      <c r="M27" s="10">
        <f t="shared" si="0"/>
        <v>0</v>
      </c>
    </row>
    <row r="28" spans="1:13" x14ac:dyDescent="0.35">
      <c r="A28" s="17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9"/>
      <c r="M28" s="10">
        <f t="shared" si="0"/>
        <v>0</v>
      </c>
    </row>
    <row r="29" spans="1:13" x14ac:dyDescent="0.35">
      <c r="A29" s="177"/>
      <c r="B29" s="45"/>
      <c r="C29" s="45"/>
      <c r="D29" s="11"/>
      <c r="E29" s="11"/>
      <c r="F29" s="11"/>
      <c r="G29" s="11"/>
      <c r="H29" s="11"/>
      <c r="I29" s="11"/>
      <c r="J29" s="11"/>
      <c r="K29" s="11"/>
      <c r="L29" s="9"/>
      <c r="M29" s="10">
        <f t="shared" si="0"/>
        <v>0</v>
      </c>
    </row>
    <row r="30" spans="1:13" x14ac:dyDescent="0.35">
      <c r="A30" s="177"/>
      <c r="B30" s="45"/>
      <c r="C30" s="45"/>
      <c r="D30" s="11"/>
      <c r="E30" s="11"/>
      <c r="F30" s="11"/>
      <c r="G30" s="11"/>
      <c r="H30" s="11"/>
      <c r="I30" s="11"/>
      <c r="J30" s="11"/>
      <c r="K30" s="11"/>
      <c r="L30" s="9"/>
      <c r="M30" s="10">
        <f t="shared" si="0"/>
        <v>0</v>
      </c>
    </row>
    <row r="31" spans="1:13" x14ac:dyDescent="0.35">
      <c r="A31" s="177"/>
      <c r="B31" s="45"/>
      <c r="C31" s="45"/>
      <c r="D31" s="11"/>
      <c r="E31" s="11"/>
      <c r="F31" s="11"/>
      <c r="G31" s="11"/>
      <c r="H31" s="11"/>
      <c r="I31" s="11"/>
      <c r="J31" s="11"/>
      <c r="K31" s="11"/>
      <c r="L31" s="9"/>
      <c r="M31" s="10">
        <f t="shared" si="0"/>
        <v>0</v>
      </c>
    </row>
    <row r="32" spans="1:13" x14ac:dyDescent="0.35">
      <c r="A32" s="177"/>
      <c r="B32" s="45"/>
      <c r="C32" s="45"/>
      <c r="D32" s="11"/>
      <c r="E32" s="11"/>
      <c r="F32" s="11"/>
      <c r="G32" s="11"/>
      <c r="H32" s="11"/>
      <c r="I32" s="11"/>
      <c r="J32" s="11"/>
      <c r="K32" s="11"/>
      <c r="L32" s="9"/>
      <c r="M32" s="10">
        <f t="shared" si="0"/>
        <v>0</v>
      </c>
    </row>
    <row r="33" spans="1:13" x14ac:dyDescent="0.35">
      <c r="A33" s="177"/>
      <c r="B33" s="45"/>
      <c r="C33" s="45"/>
      <c r="D33" s="11"/>
      <c r="E33" s="11"/>
      <c r="F33" s="11"/>
      <c r="G33" s="11"/>
      <c r="H33" s="11"/>
      <c r="I33" s="11"/>
      <c r="J33" s="11"/>
      <c r="K33" s="11"/>
      <c r="L33" s="9"/>
      <c r="M33" s="10">
        <f t="shared" si="0"/>
        <v>0</v>
      </c>
    </row>
    <row r="34" spans="1:13" x14ac:dyDescent="0.35">
      <c r="A34" s="177"/>
      <c r="B34" s="45"/>
      <c r="C34" s="45"/>
      <c r="D34" s="11"/>
      <c r="E34" s="11"/>
      <c r="F34" s="11"/>
      <c r="G34" s="11"/>
      <c r="H34" s="11"/>
      <c r="I34" s="11"/>
      <c r="J34" s="11"/>
      <c r="K34" s="11"/>
      <c r="L34" s="9"/>
      <c r="M34" s="10">
        <f t="shared" si="0"/>
        <v>0</v>
      </c>
    </row>
    <row r="35" spans="1:13" x14ac:dyDescent="0.35">
      <c r="A35" s="177"/>
      <c r="B35" s="45"/>
      <c r="C35" s="45"/>
      <c r="D35" s="11"/>
      <c r="E35" s="11"/>
      <c r="F35" s="11"/>
      <c r="G35" s="11"/>
      <c r="H35" s="11"/>
      <c r="I35" s="11"/>
      <c r="J35" s="11"/>
      <c r="K35" s="11"/>
      <c r="L35" s="9"/>
      <c r="M35" s="10">
        <f t="shared" si="0"/>
        <v>0</v>
      </c>
    </row>
    <row r="36" spans="1:13" x14ac:dyDescent="0.35">
      <c r="A36" s="177"/>
      <c r="B36" s="45"/>
      <c r="C36" s="45"/>
      <c r="D36" s="11"/>
      <c r="E36" s="11"/>
      <c r="F36" s="11"/>
      <c r="G36" s="11"/>
      <c r="H36" s="11"/>
      <c r="I36" s="11"/>
      <c r="J36" s="11"/>
      <c r="K36" s="11"/>
      <c r="L36" s="9"/>
      <c r="M36" s="10">
        <f t="shared" si="0"/>
        <v>0</v>
      </c>
    </row>
    <row r="37" spans="1:13" x14ac:dyDescent="0.35">
      <c r="A37" s="177"/>
      <c r="B37" s="45"/>
      <c r="C37" s="45"/>
      <c r="D37" s="11"/>
      <c r="E37" s="11"/>
      <c r="F37" s="11"/>
      <c r="G37" s="11"/>
      <c r="H37" s="11"/>
      <c r="I37" s="11"/>
      <c r="J37" s="11"/>
      <c r="K37" s="11"/>
      <c r="L37" s="9"/>
      <c r="M37" s="10">
        <f t="shared" si="0"/>
        <v>0</v>
      </c>
    </row>
    <row r="38" spans="1:13" x14ac:dyDescent="0.35">
      <c r="A38" s="177"/>
      <c r="B38" s="45"/>
      <c r="C38" s="45"/>
      <c r="D38" s="11"/>
      <c r="E38" s="11"/>
      <c r="F38" s="11"/>
      <c r="G38" s="11"/>
      <c r="H38" s="11"/>
      <c r="I38" s="11"/>
      <c r="J38" s="11"/>
      <c r="K38" s="11"/>
      <c r="L38" s="9"/>
      <c r="M38" s="10">
        <f t="shared" si="0"/>
        <v>0</v>
      </c>
    </row>
    <row r="39" spans="1:13" x14ac:dyDescent="0.35">
      <c r="A39" s="17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9"/>
      <c r="M39" s="10">
        <f t="shared" si="0"/>
        <v>0</v>
      </c>
    </row>
    <row r="40" spans="1:13" x14ac:dyDescent="0.35">
      <c r="A40" s="177"/>
      <c r="B40" s="45"/>
      <c r="C40" s="45"/>
      <c r="D40" s="11"/>
      <c r="E40" s="11"/>
      <c r="F40" s="11"/>
      <c r="G40" s="11"/>
      <c r="H40" s="11"/>
      <c r="I40" s="11"/>
      <c r="J40" s="11"/>
      <c r="K40" s="11"/>
      <c r="L40" s="9"/>
      <c r="M40" s="10">
        <f t="shared" si="0"/>
        <v>0</v>
      </c>
    </row>
    <row r="41" spans="1:13" x14ac:dyDescent="0.35">
      <c r="A41" s="177"/>
      <c r="B41" s="45"/>
      <c r="C41" s="45"/>
      <c r="D41" s="11"/>
      <c r="E41" s="11"/>
      <c r="F41" s="11"/>
      <c r="G41" s="11"/>
      <c r="H41" s="11"/>
      <c r="I41" s="11"/>
      <c r="J41" s="11"/>
      <c r="K41" s="11"/>
      <c r="L41" s="9"/>
      <c r="M41" s="10">
        <f t="shared" si="0"/>
        <v>0</v>
      </c>
    </row>
    <row r="42" spans="1:13" x14ac:dyDescent="0.35">
      <c r="A42" s="177"/>
      <c r="B42" s="45"/>
      <c r="C42" s="45"/>
      <c r="D42" s="11"/>
      <c r="E42" s="11"/>
      <c r="F42" s="11"/>
      <c r="G42" s="11"/>
      <c r="H42" s="11"/>
      <c r="I42" s="11"/>
      <c r="J42" s="11"/>
      <c r="K42" s="11"/>
      <c r="L42" s="9"/>
      <c r="M42" s="10">
        <f t="shared" si="0"/>
        <v>0</v>
      </c>
    </row>
    <row r="43" spans="1:13" x14ac:dyDescent="0.35">
      <c r="A43" s="177"/>
      <c r="B43" s="45"/>
      <c r="C43" s="45"/>
      <c r="D43" s="11"/>
      <c r="E43" s="11"/>
      <c r="F43" s="11"/>
      <c r="G43" s="11"/>
      <c r="H43" s="11"/>
      <c r="I43" s="11"/>
      <c r="J43" s="11"/>
      <c r="K43" s="11"/>
      <c r="L43" s="9"/>
      <c r="M43" s="10">
        <f t="shared" si="0"/>
        <v>0</v>
      </c>
    </row>
    <row r="44" spans="1:13" x14ac:dyDescent="0.35">
      <c r="A44" s="177"/>
      <c r="B44" s="45"/>
      <c r="C44" s="45"/>
      <c r="D44" s="11"/>
      <c r="E44" s="11"/>
      <c r="F44" s="11"/>
      <c r="G44" s="11"/>
      <c r="H44" s="11"/>
      <c r="I44" s="11"/>
      <c r="J44" s="11"/>
      <c r="K44" s="11"/>
      <c r="L44" s="9"/>
      <c r="M44" s="10">
        <f t="shared" si="0"/>
        <v>0</v>
      </c>
    </row>
    <row r="45" spans="1:13" x14ac:dyDescent="0.35">
      <c r="A45" s="177"/>
      <c r="B45" s="45"/>
      <c r="C45" s="45"/>
      <c r="D45" s="11"/>
      <c r="E45" s="11"/>
      <c r="F45" s="11"/>
      <c r="G45" s="11"/>
      <c r="H45" s="11"/>
      <c r="I45" s="11"/>
      <c r="J45" s="11"/>
      <c r="K45" s="11"/>
      <c r="L45" s="9"/>
      <c r="M45" s="10">
        <f t="shared" si="0"/>
        <v>0</v>
      </c>
    </row>
    <row r="46" spans="1:13" x14ac:dyDescent="0.35">
      <c r="A46" s="17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9"/>
      <c r="M46" s="10">
        <f t="shared" si="0"/>
        <v>0</v>
      </c>
    </row>
    <row r="47" spans="1:13" x14ac:dyDescent="0.35">
      <c r="A47" s="180" t="s">
        <v>97</v>
      </c>
      <c r="B47" s="43"/>
      <c r="C47" s="43"/>
      <c r="D47" s="44">
        <f>SUM(D10:D16)</f>
        <v>0</v>
      </c>
      <c r="E47" s="44">
        <f t="shared" ref="E47:K47" si="1">SUM(E10:E16)</f>
        <v>0</v>
      </c>
      <c r="F47" s="44">
        <f t="shared" si="1"/>
        <v>0</v>
      </c>
      <c r="G47" s="44">
        <f t="shared" si="1"/>
        <v>0</v>
      </c>
      <c r="H47" s="44">
        <f t="shared" si="1"/>
        <v>0</v>
      </c>
      <c r="I47" s="44">
        <f t="shared" si="1"/>
        <v>0</v>
      </c>
      <c r="J47" s="44">
        <f t="shared" si="1"/>
        <v>0</v>
      </c>
      <c r="K47" s="44">
        <f t="shared" si="1"/>
        <v>0</v>
      </c>
      <c r="L47" s="9"/>
      <c r="M47" s="41">
        <f t="shared" si="0"/>
        <v>0</v>
      </c>
    </row>
    <row r="48" spans="1:13" ht="16" thickBot="1" x14ac:dyDescent="0.4">
      <c r="A48" s="179" t="s">
        <v>101</v>
      </c>
      <c r="B48" s="11">
        <f>SUM(B9:B47)</f>
        <v>0</v>
      </c>
      <c r="C48" s="11"/>
      <c r="D48" s="13">
        <f>ROUND(SUM(D8:D46),0)</f>
        <v>0</v>
      </c>
      <c r="E48" s="13">
        <f t="shared" ref="E48:K48" si="2">ROUND(SUM(E8:E46),0)</f>
        <v>0</v>
      </c>
      <c r="F48" s="13">
        <f t="shared" si="2"/>
        <v>0</v>
      </c>
      <c r="G48" s="13">
        <f t="shared" si="2"/>
        <v>0</v>
      </c>
      <c r="H48" s="13">
        <f t="shared" si="2"/>
        <v>0</v>
      </c>
      <c r="I48" s="13">
        <f t="shared" si="2"/>
        <v>0</v>
      </c>
      <c r="J48" s="13">
        <f t="shared" si="2"/>
        <v>0</v>
      </c>
      <c r="K48" s="13">
        <f t="shared" si="2"/>
        <v>0</v>
      </c>
      <c r="L48" s="12"/>
      <c r="M48" s="13">
        <f>ROUND(SUM(M8:M46),0)</f>
        <v>0</v>
      </c>
    </row>
    <row r="49" s="150" customFormat="1" ht="16" thickTop="1" x14ac:dyDescent="0.35"/>
  </sheetData>
  <sheetProtection algorithmName="SHA-512" hashValue="d0YLrRMY7gzEG/FK8CkGodTwUCMBGVvcVDU3JPTplwrJu6HObCfhYdHtPJH0RqUvtQkXewRJrv9n5Dminxl4wQ==" saltValue="7H9Qi5EoNGej2Z9Vz5BcUA==" spinCount="100000" sheet="1" objects="1" scenarios="1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BC81C-D936-419D-A994-B1CDA1CBB492}">
  <sheetPr>
    <tabColor rgb="FFFFFF00"/>
  </sheetPr>
  <dimension ref="A1:M49"/>
  <sheetViews>
    <sheetView workbookViewId="0">
      <pane xSplit="1" ySplit="7" topLeftCell="B8" activePane="bottomRight" state="frozen"/>
      <selection activeCell="E10" sqref="E10"/>
      <selection pane="topRight" activeCell="E10" sqref="E10"/>
      <selection pane="bottomLeft" activeCell="E10" sqref="E10"/>
      <selection pane="bottomRight" activeCell="C13" sqref="C13"/>
    </sheetView>
  </sheetViews>
  <sheetFormatPr defaultColWidth="8.84375" defaultRowHeight="15.5" x14ac:dyDescent="0.35"/>
  <cols>
    <col min="1" max="1" width="20.84375" style="150" customWidth="1"/>
    <col min="2" max="2" width="10" style="150" bestFit="1" customWidth="1"/>
    <col min="3" max="3" width="13.07421875" style="150" customWidth="1"/>
    <col min="4" max="11" width="10.84375" style="150" customWidth="1"/>
    <col min="12" max="12" width="1.07421875" style="150" customWidth="1"/>
    <col min="13" max="13" width="10.84375" style="150" customWidth="1"/>
    <col min="14" max="16384" width="8.84375" style="150"/>
  </cols>
  <sheetData>
    <row r="1" spans="1:13" x14ac:dyDescent="0.35">
      <c r="A1" s="152" t="s">
        <v>76</v>
      </c>
    </row>
    <row r="2" spans="1:13" x14ac:dyDescent="0.35">
      <c r="A2" s="152" t="s">
        <v>65</v>
      </c>
      <c r="B2" s="172" t="str">
        <f>Budget!B2</f>
        <v>Enter County</v>
      </c>
    </row>
    <row r="3" spans="1:13" x14ac:dyDescent="0.35">
      <c r="A3" s="172" t="s">
        <v>85</v>
      </c>
      <c r="B3" s="172" t="str">
        <f>Budget!B3</f>
        <v>Enter provider legal name here</v>
      </c>
    </row>
    <row r="4" spans="1:13" ht="53.25" customHeight="1" x14ac:dyDescent="0.35">
      <c r="A4" s="172"/>
      <c r="B4" s="172"/>
      <c r="D4" s="158" t="str">
        <f>IF(ISBLANK(Budget!D4),"",Budget!D4)</f>
        <v>NONE</v>
      </c>
      <c r="E4" s="158" t="str">
        <f>IF(ISBLANK(Budget!E4),"",Budget!E4)</f>
        <v>NONE</v>
      </c>
      <c r="F4" s="158" t="str">
        <f>IF(ISBLANK(Budget!F4),"",Budget!F4)</f>
        <v>NONE</v>
      </c>
      <c r="G4" s="158" t="str">
        <f>IF(ISBLANK(Budget!G4),"",Budget!G4)</f>
        <v>NONE</v>
      </c>
      <c r="H4" s="158" t="str">
        <f>IF(ISBLANK(Budget!H4),"",Budget!H4)</f>
        <v>NONE</v>
      </c>
      <c r="I4" s="158" t="str">
        <f>IF(ISBLANK(Budget!I4),"",Budget!I4)</f>
        <v>NONE</v>
      </c>
      <c r="J4" s="158" t="str">
        <f>IF(ISBLANK(Budget!J4),"",Budget!J4)</f>
        <v>NONE</v>
      </c>
      <c r="K4" s="158" t="str">
        <f>IF(ISBLANK(Budget!K4),"",Budget!K4)</f>
        <v>NONE</v>
      </c>
      <c r="L4" s="158"/>
      <c r="M4" s="174" t="s">
        <v>68</v>
      </c>
    </row>
    <row r="7" spans="1:13" x14ac:dyDescent="0.35">
      <c r="A7" s="152" t="s">
        <v>99</v>
      </c>
      <c r="B7" s="152"/>
      <c r="C7" s="152"/>
      <c r="D7" s="152" t="s">
        <v>88</v>
      </c>
      <c r="E7" s="152" t="s">
        <v>88</v>
      </c>
      <c r="F7" s="152" t="s">
        <v>88</v>
      </c>
      <c r="G7" s="152" t="s">
        <v>88</v>
      </c>
      <c r="H7" s="152" t="s">
        <v>88</v>
      </c>
      <c r="I7" s="152" t="s">
        <v>88</v>
      </c>
      <c r="J7" s="152" t="s">
        <v>88</v>
      </c>
      <c r="K7" s="152" t="s">
        <v>88</v>
      </c>
      <c r="L7" s="152"/>
      <c r="M7" s="7"/>
    </row>
    <row r="8" spans="1:13" x14ac:dyDescent="0.35">
      <c r="A8" s="177"/>
      <c r="B8" s="46"/>
      <c r="C8" s="46"/>
      <c r="D8" s="47"/>
      <c r="E8" s="47"/>
      <c r="F8" s="47"/>
      <c r="G8" s="47"/>
      <c r="H8" s="47"/>
      <c r="I8" s="47"/>
      <c r="J8" s="47"/>
      <c r="K8" s="47"/>
      <c r="L8" s="8"/>
      <c r="M8" s="7">
        <f t="shared" ref="M8:M47" si="0">SUM(D8:K8)</f>
        <v>0</v>
      </c>
    </row>
    <row r="9" spans="1:13" x14ac:dyDescent="0.35">
      <c r="A9" s="178" t="s">
        <v>89</v>
      </c>
      <c r="B9" s="45"/>
      <c r="C9" s="45"/>
      <c r="D9" s="42"/>
      <c r="E9" s="42"/>
      <c r="F9" s="42"/>
      <c r="G9" s="42"/>
      <c r="H9" s="42"/>
      <c r="I9" s="42"/>
      <c r="J9" s="42"/>
      <c r="K9" s="42"/>
      <c r="L9" s="9"/>
      <c r="M9" s="10">
        <f t="shared" si="0"/>
        <v>0</v>
      </c>
    </row>
    <row r="10" spans="1:13" x14ac:dyDescent="0.35">
      <c r="A10" s="178"/>
      <c r="B10" s="45"/>
      <c r="C10" s="45"/>
      <c r="D10" s="42"/>
      <c r="E10" s="42"/>
      <c r="F10" s="42"/>
      <c r="G10" s="42"/>
      <c r="H10" s="42"/>
      <c r="I10" s="42"/>
      <c r="J10" s="42"/>
      <c r="K10" s="42"/>
      <c r="L10" s="9"/>
      <c r="M10" s="10">
        <f t="shared" si="0"/>
        <v>0</v>
      </c>
    </row>
    <row r="11" spans="1:13" x14ac:dyDescent="0.35">
      <c r="A11" s="178"/>
      <c r="B11" s="45"/>
      <c r="C11" s="45"/>
      <c r="D11" s="42"/>
      <c r="E11" s="42"/>
      <c r="F11" s="42"/>
      <c r="G11" s="42"/>
      <c r="H11" s="42"/>
      <c r="I11" s="42"/>
      <c r="J11" s="42"/>
      <c r="K11" s="42"/>
      <c r="L11" s="9"/>
      <c r="M11" s="10">
        <f t="shared" si="0"/>
        <v>0</v>
      </c>
    </row>
    <row r="12" spans="1:13" x14ac:dyDescent="0.35">
      <c r="A12" s="178"/>
      <c r="B12" s="45"/>
      <c r="C12" s="45"/>
      <c r="D12" s="42"/>
      <c r="E12" s="42"/>
      <c r="F12" s="42"/>
      <c r="G12" s="42"/>
      <c r="H12" s="42"/>
      <c r="I12" s="42"/>
      <c r="J12" s="42"/>
      <c r="K12" s="42"/>
      <c r="L12" s="9"/>
      <c r="M12" s="10">
        <f t="shared" si="0"/>
        <v>0</v>
      </c>
    </row>
    <row r="13" spans="1:13" x14ac:dyDescent="0.35">
      <c r="A13" s="178"/>
      <c r="B13" s="45"/>
      <c r="C13" s="45"/>
      <c r="D13" s="42"/>
      <c r="E13" s="42"/>
      <c r="F13" s="42"/>
      <c r="G13" s="42"/>
      <c r="H13" s="42"/>
      <c r="I13" s="42"/>
      <c r="J13" s="42"/>
      <c r="K13" s="42"/>
      <c r="L13" s="9"/>
      <c r="M13" s="10">
        <f t="shared" si="0"/>
        <v>0</v>
      </c>
    </row>
    <row r="14" spans="1:13" x14ac:dyDescent="0.35">
      <c r="A14" s="178"/>
      <c r="B14" s="45"/>
      <c r="C14" s="45"/>
      <c r="D14" s="42"/>
      <c r="E14" s="42"/>
      <c r="F14" s="42"/>
      <c r="G14" s="42"/>
      <c r="H14" s="42"/>
      <c r="I14" s="42"/>
      <c r="J14" s="42"/>
      <c r="K14" s="42"/>
      <c r="L14" s="9"/>
      <c r="M14" s="10">
        <f t="shared" si="0"/>
        <v>0</v>
      </c>
    </row>
    <row r="15" spans="1:13" x14ac:dyDescent="0.35">
      <c r="A15" s="178"/>
      <c r="B15" s="45"/>
      <c r="C15" s="45"/>
      <c r="D15" s="42"/>
      <c r="E15" s="42"/>
      <c r="F15" s="42"/>
      <c r="G15" s="42"/>
      <c r="H15" s="42"/>
      <c r="I15" s="42"/>
      <c r="J15" s="42"/>
      <c r="K15" s="42"/>
      <c r="L15" s="9"/>
      <c r="M15" s="10">
        <f t="shared" si="0"/>
        <v>0</v>
      </c>
    </row>
    <row r="16" spans="1:13" x14ac:dyDescent="0.35">
      <c r="A16" s="178"/>
      <c r="B16" s="45"/>
      <c r="C16" s="45"/>
      <c r="D16" s="42"/>
      <c r="E16" s="42"/>
      <c r="F16" s="42"/>
      <c r="G16" s="42"/>
      <c r="H16" s="42"/>
      <c r="I16" s="42"/>
      <c r="J16" s="42"/>
      <c r="K16" s="42"/>
      <c r="L16" s="9"/>
      <c r="M16" s="10">
        <f t="shared" si="0"/>
        <v>0</v>
      </c>
    </row>
    <row r="17" spans="1:13" x14ac:dyDescent="0.35">
      <c r="A17" s="181" t="s">
        <v>91</v>
      </c>
      <c r="B17" s="45"/>
      <c r="C17" s="45"/>
      <c r="D17" s="11"/>
      <c r="E17" s="11"/>
      <c r="F17" s="11"/>
      <c r="G17" s="11"/>
      <c r="H17" s="11"/>
      <c r="I17" s="11"/>
      <c r="J17" s="11"/>
      <c r="K17" s="11"/>
      <c r="L17" s="9"/>
      <c r="M17" s="10">
        <f t="shared" si="0"/>
        <v>0</v>
      </c>
    </row>
    <row r="18" spans="1:13" x14ac:dyDescent="0.35">
      <c r="A18" s="177"/>
      <c r="B18" s="45"/>
      <c r="C18" s="45"/>
      <c r="D18" s="11"/>
      <c r="E18" s="11"/>
      <c r="F18" s="11"/>
      <c r="G18" s="11"/>
      <c r="H18" s="11"/>
      <c r="I18" s="11"/>
      <c r="J18" s="11"/>
      <c r="K18" s="11"/>
      <c r="L18" s="9"/>
      <c r="M18" s="10">
        <f t="shared" si="0"/>
        <v>0</v>
      </c>
    </row>
    <row r="19" spans="1:13" x14ac:dyDescent="0.35">
      <c r="A19" s="177"/>
      <c r="B19" s="45"/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0">
        <f t="shared" si="0"/>
        <v>0</v>
      </c>
    </row>
    <row r="20" spans="1:13" x14ac:dyDescent="0.35">
      <c r="A20" s="177"/>
      <c r="B20" s="45"/>
      <c r="C20" s="45"/>
      <c r="D20" s="11"/>
      <c r="E20" s="11"/>
      <c r="F20" s="11"/>
      <c r="G20" s="11"/>
      <c r="H20" s="11"/>
      <c r="I20" s="11"/>
      <c r="J20" s="11"/>
      <c r="K20" s="11"/>
      <c r="L20" s="9"/>
      <c r="M20" s="10">
        <f t="shared" si="0"/>
        <v>0</v>
      </c>
    </row>
    <row r="21" spans="1:13" x14ac:dyDescent="0.35">
      <c r="A21" s="177"/>
      <c r="B21" s="45"/>
      <c r="C21" s="45"/>
      <c r="D21" s="11"/>
      <c r="E21" s="11"/>
      <c r="F21" s="11"/>
      <c r="G21" s="11"/>
      <c r="H21" s="11"/>
      <c r="I21" s="11"/>
      <c r="J21" s="11"/>
      <c r="K21" s="11"/>
      <c r="L21" s="9"/>
      <c r="M21" s="10">
        <f t="shared" si="0"/>
        <v>0</v>
      </c>
    </row>
    <row r="22" spans="1:13" x14ac:dyDescent="0.35">
      <c r="A22" s="177"/>
      <c r="B22" s="45"/>
      <c r="C22" s="45"/>
      <c r="D22" s="11"/>
      <c r="E22" s="11"/>
      <c r="F22" s="11"/>
      <c r="G22" s="11"/>
      <c r="H22" s="11"/>
      <c r="I22" s="11"/>
      <c r="J22" s="11"/>
      <c r="K22" s="11"/>
      <c r="L22" s="9"/>
      <c r="M22" s="10">
        <f t="shared" si="0"/>
        <v>0</v>
      </c>
    </row>
    <row r="23" spans="1:13" x14ac:dyDescent="0.35">
      <c r="A23" s="177"/>
      <c r="B23" s="45"/>
      <c r="C23" s="45"/>
      <c r="D23" s="11"/>
      <c r="E23" s="11"/>
      <c r="F23" s="11"/>
      <c r="G23" s="11"/>
      <c r="H23" s="11"/>
      <c r="I23" s="11"/>
      <c r="J23" s="11"/>
      <c r="K23" s="11"/>
      <c r="L23" s="9"/>
      <c r="M23" s="10">
        <f t="shared" si="0"/>
        <v>0</v>
      </c>
    </row>
    <row r="24" spans="1:13" x14ac:dyDescent="0.35">
      <c r="A24" s="177"/>
      <c r="B24" s="45"/>
      <c r="C24" s="45"/>
      <c r="D24" s="11"/>
      <c r="E24" s="11"/>
      <c r="F24" s="11"/>
      <c r="G24" s="11"/>
      <c r="H24" s="11"/>
      <c r="I24" s="11"/>
      <c r="J24" s="11"/>
      <c r="K24" s="11"/>
      <c r="L24" s="9"/>
      <c r="M24" s="10">
        <f t="shared" si="0"/>
        <v>0</v>
      </c>
    </row>
    <row r="25" spans="1:13" x14ac:dyDescent="0.35">
      <c r="A25" s="177"/>
      <c r="B25" s="45"/>
      <c r="C25" s="45"/>
      <c r="D25" s="11"/>
      <c r="E25" s="11"/>
      <c r="F25" s="11"/>
      <c r="G25" s="11"/>
      <c r="H25" s="11"/>
      <c r="I25" s="11"/>
      <c r="J25" s="11"/>
      <c r="K25" s="11"/>
      <c r="L25" s="9"/>
      <c r="M25" s="10">
        <f t="shared" si="0"/>
        <v>0</v>
      </c>
    </row>
    <row r="26" spans="1:13" x14ac:dyDescent="0.35">
      <c r="A26" s="17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9"/>
      <c r="M26" s="10">
        <f t="shared" si="0"/>
        <v>0</v>
      </c>
    </row>
    <row r="27" spans="1:13" x14ac:dyDescent="0.35">
      <c r="A27" s="17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9"/>
      <c r="M27" s="10">
        <f t="shared" si="0"/>
        <v>0</v>
      </c>
    </row>
    <row r="28" spans="1:13" x14ac:dyDescent="0.35">
      <c r="A28" s="17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9"/>
      <c r="M28" s="10">
        <f t="shared" si="0"/>
        <v>0</v>
      </c>
    </row>
    <row r="29" spans="1:13" x14ac:dyDescent="0.35">
      <c r="A29" s="177"/>
      <c r="B29" s="45"/>
      <c r="C29" s="45"/>
      <c r="D29" s="11"/>
      <c r="E29" s="11"/>
      <c r="F29" s="11"/>
      <c r="G29" s="11"/>
      <c r="H29" s="11"/>
      <c r="I29" s="11"/>
      <c r="J29" s="11"/>
      <c r="K29" s="11"/>
      <c r="L29" s="9"/>
      <c r="M29" s="10">
        <f t="shared" si="0"/>
        <v>0</v>
      </c>
    </row>
    <row r="30" spans="1:13" x14ac:dyDescent="0.35">
      <c r="A30" s="177"/>
      <c r="B30" s="45"/>
      <c r="C30" s="45"/>
      <c r="D30" s="11"/>
      <c r="E30" s="11"/>
      <c r="F30" s="11"/>
      <c r="G30" s="11"/>
      <c r="H30" s="11"/>
      <c r="I30" s="11"/>
      <c r="J30" s="11"/>
      <c r="K30" s="11"/>
      <c r="L30" s="9"/>
      <c r="M30" s="10">
        <f t="shared" si="0"/>
        <v>0</v>
      </c>
    </row>
    <row r="31" spans="1:13" x14ac:dyDescent="0.35">
      <c r="A31" s="177"/>
      <c r="B31" s="45"/>
      <c r="C31" s="45"/>
      <c r="D31" s="11"/>
      <c r="E31" s="11"/>
      <c r="F31" s="11"/>
      <c r="G31" s="11"/>
      <c r="H31" s="11"/>
      <c r="I31" s="11"/>
      <c r="J31" s="11"/>
      <c r="K31" s="11"/>
      <c r="L31" s="9"/>
      <c r="M31" s="10">
        <f t="shared" si="0"/>
        <v>0</v>
      </c>
    </row>
    <row r="32" spans="1:13" x14ac:dyDescent="0.35">
      <c r="A32" s="177"/>
      <c r="B32" s="45"/>
      <c r="C32" s="45"/>
      <c r="D32" s="11"/>
      <c r="E32" s="11"/>
      <c r="F32" s="11"/>
      <c r="G32" s="11"/>
      <c r="H32" s="11"/>
      <c r="I32" s="11"/>
      <c r="J32" s="11"/>
      <c r="K32" s="11"/>
      <c r="L32" s="9"/>
      <c r="M32" s="10">
        <f t="shared" si="0"/>
        <v>0</v>
      </c>
    </row>
    <row r="33" spans="1:13" x14ac:dyDescent="0.35">
      <c r="A33" s="177"/>
      <c r="B33" s="45"/>
      <c r="C33" s="45"/>
      <c r="D33" s="11"/>
      <c r="E33" s="11"/>
      <c r="F33" s="11"/>
      <c r="G33" s="11"/>
      <c r="H33" s="11"/>
      <c r="I33" s="11"/>
      <c r="J33" s="11"/>
      <c r="K33" s="11"/>
      <c r="L33" s="9"/>
      <c r="M33" s="10">
        <f t="shared" si="0"/>
        <v>0</v>
      </c>
    </row>
    <row r="34" spans="1:13" x14ac:dyDescent="0.35">
      <c r="A34" s="177"/>
      <c r="B34" s="45"/>
      <c r="C34" s="45"/>
      <c r="D34" s="11"/>
      <c r="E34" s="11"/>
      <c r="F34" s="11"/>
      <c r="G34" s="11"/>
      <c r="H34" s="11"/>
      <c r="I34" s="11"/>
      <c r="J34" s="11"/>
      <c r="K34" s="11"/>
      <c r="L34" s="9"/>
      <c r="M34" s="10">
        <f t="shared" si="0"/>
        <v>0</v>
      </c>
    </row>
    <row r="35" spans="1:13" x14ac:dyDescent="0.35">
      <c r="A35" s="177"/>
      <c r="B35" s="45"/>
      <c r="C35" s="45"/>
      <c r="D35" s="11"/>
      <c r="E35" s="11"/>
      <c r="F35" s="11"/>
      <c r="G35" s="11"/>
      <c r="H35" s="11"/>
      <c r="I35" s="11"/>
      <c r="J35" s="11"/>
      <c r="K35" s="11"/>
      <c r="L35" s="9"/>
      <c r="M35" s="10">
        <f t="shared" si="0"/>
        <v>0</v>
      </c>
    </row>
    <row r="36" spans="1:13" x14ac:dyDescent="0.35">
      <c r="A36" s="177"/>
      <c r="B36" s="45"/>
      <c r="C36" s="45"/>
      <c r="D36" s="11"/>
      <c r="E36" s="11"/>
      <c r="F36" s="11"/>
      <c r="G36" s="11"/>
      <c r="H36" s="11"/>
      <c r="I36" s="11"/>
      <c r="J36" s="11"/>
      <c r="K36" s="11"/>
      <c r="L36" s="9"/>
      <c r="M36" s="10">
        <f t="shared" si="0"/>
        <v>0</v>
      </c>
    </row>
    <row r="37" spans="1:13" x14ac:dyDescent="0.35">
      <c r="A37" s="177"/>
      <c r="B37" s="45"/>
      <c r="C37" s="45"/>
      <c r="D37" s="11"/>
      <c r="E37" s="11"/>
      <c r="F37" s="11"/>
      <c r="G37" s="11"/>
      <c r="H37" s="11"/>
      <c r="I37" s="11"/>
      <c r="J37" s="11"/>
      <c r="K37" s="11"/>
      <c r="L37" s="9"/>
      <c r="M37" s="10">
        <f t="shared" si="0"/>
        <v>0</v>
      </c>
    </row>
    <row r="38" spans="1:13" x14ac:dyDescent="0.35">
      <c r="A38" s="177"/>
      <c r="B38" s="45"/>
      <c r="C38" s="45"/>
      <c r="D38" s="11"/>
      <c r="E38" s="11"/>
      <c r="F38" s="11"/>
      <c r="G38" s="11"/>
      <c r="H38" s="11"/>
      <c r="I38" s="11"/>
      <c r="J38" s="11"/>
      <c r="K38" s="11"/>
      <c r="L38" s="9"/>
      <c r="M38" s="10">
        <f t="shared" si="0"/>
        <v>0</v>
      </c>
    </row>
    <row r="39" spans="1:13" x14ac:dyDescent="0.35">
      <c r="A39" s="17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9"/>
      <c r="M39" s="10">
        <f t="shared" si="0"/>
        <v>0</v>
      </c>
    </row>
    <row r="40" spans="1:13" x14ac:dyDescent="0.35">
      <c r="A40" s="177"/>
      <c r="B40" s="45"/>
      <c r="C40" s="45"/>
      <c r="D40" s="11"/>
      <c r="E40" s="11"/>
      <c r="F40" s="11"/>
      <c r="G40" s="11"/>
      <c r="H40" s="11"/>
      <c r="I40" s="11"/>
      <c r="J40" s="11"/>
      <c r="K40" s="11"/>
      <c r="L40" s="9"/>
      <c r="M40" s="10">
        <f t="shared" si="0"/>
        <v>0</v>
      </c>
    </row>
    <row r="41" spans="1:13" x14ac:dyDescent="0.35">
      <c r="A41" s="177"/>
      <c r="B41" s="45"/>
      <c r="C41" s="45"/>
      <c r="D41" s="11"/>
      <c r="E41" s="11"/>
      <c r="F41" s="11"/>
      <c r="G41" s="11"/>
      <c r="H41" s="11"/>
      <c r="I41" s="11"/>
      <c r="J41" s="11"/>
      <c r="K41" s="11"/>
      <c r="L41" s="9"/>
      <c r="M41" s="10">
        <f t="shared" si="0"/>
        <v>0</v>
      </c>
    </row>
    <row r="42" spans="1:13" x14ac:dyDescent="0.35">
      <c r="A42" s="177"/>
      <c r="B42" s="45"/>
      <c r="C42" s="45"/>
      <c r="D42" s="11"/>
      <c r="E42" s="11"/>
      <c r="F42" s="11"/>
      <c r="G42" s="11"/>
      <c r="H42" s="11"/>
      <c r="I42" s="11"/>
      <c r="J42" s="11"/>
      <c r="K42" s="11"/>
      <c r="L42" s="9"/>
      <c r="M42" s="10">
        <f t="shared" si="0"/>
        <v>0</v>
      </c>
    </row>
    <row r="43" spans="1:13" x14ac:dyDescent="0.35">
      <c r="A43" s="177"/>
      <c r="B43" s="45"/>
      <c r="C43" s="45"/>
      <c r="D43" s="11"/>
      <c r="E43" s="11"/>
      <c r="F43" s="11"/>
      <c r="G43" s="11"/>
      <c r="H43" s="11"/>
      <c r="I43" s="11"/>
      <c r="J43" s="11"/>
      <c r="K43" s="11"/>
      <c r="L43" s="9"/>
      <c r="M43" s="10">
        <f t="shared" si="0"/>
        <v>0</v>
      </c>
    </row>
    <row r="44" spans="1:13" x14ac:dyDescent="0.35">
      <c r="A44" s="177"/>
      <c r="B44" s="45"/>
      <c r="C44" s="45"/>
      <c r="D44" s="11"/>
      <c r="E44" s="11"/>
      <c r="F44" s="11"/>
      <c r="G44" s="11"/>
      <c r="H44" s="11"/>
      <c r="I44" s="11"/>
      <c r="J44" s="11"/>
      <c r="K44" s="11"/>
      <c r="L44" s="9"/>
      <c r="M44" s="10">
        <f t="shared" si="0"/>
        <v>0</v>
      </c>
    </row>
    <row r="45" spans="1:13" x14ac:dyDescent="0.35">
      <c r="A45" s="177"/>
      <c r="B45" s="45"/>
      <c r="C45" s="45"/>
      <c r="D45" s="11"/>
      <c r="E45" s="11"/>
      <c r="F45" s="11"/>
      <c r="G45" s="11"/>
      <c r="H45" s="11"/>
      <c r="I45" s="11"/>
      <c r="J45" s="11"/>
      <c r="K45" s="11"/>
      <c r="L45" s="9"/>
      <c r="M45" s="10">
        <f t="shared" si="0"/>
        <v>0</v>
      </c>
    </row>
    <row r="46" spans="1:13" x14ac:dyDescent="0.35">
      <c r="A46" s="17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9"/>
      <c r="M46" s="10">
        <f t="shared" si="0"/>
        <v>0</v>
      </c>
    </row>
    <row r="47" spans="1:13" x14ac:dyDescent="0.35">
      <c r="A47" s="180" t="s">
        <v>97</v>
      </c>
      <c r="B47" s="43"/>
      <c r="C47" s="43"/>
      <c r="D47" s="44">
        <f>SUM(D10:D16)</f>
        <v>0</v>
      </c>
      <c r="E47" s="44">
        <f t="shared" ref="E47:K47" si="1">SUM(E10:E16)</f>
        <v>0</v>
      </c>
      <c r="F47" s="44">
        <f t="shared" si="1"/>
        <v>0</v>
      </c>
      <c r="G47" s="44">
        <f t="shared" si="1"/>
        <v>0</v>
      </c>
      <c r="H47" s="44">
        <f t="shared" si="1"/>
        <v>0</v>
      </c>
      <c r="I47" s="44">
        <f t="shared" si="1"/>
        <v>0</v>
      </c>
      <c r="J47" s="44">
        <f t="shared" si="1"/>
        <v>0</v>
      </c>
      <c r="K47" s="44">
        <f t="shared" si="1"/>
        <v>0</v>
      </c>
      <c r="L47" s="9"/>
      <c r="M47" s="41">
        <f t="shared" si="0"/>
        <v>0</v>
      </c>
    </row>
    <row r="48" spans="1:13" ht="16" thickBot="1" x14ac:dyDescent="0.4">
      <c r="A48" s="179" t="str">
        <f>"TOTAL "&amp;UPPER(A1)</f>
        <v>TOTAL SUPPLIES</v>
      </c>
      <c r="B48" s="11">
        <f>SUM(B9:B47)</f>
        <v>0</v>
      </c>
      <c r="C48" s="11"/>
      <c r="D48" s="13">
        <f>ROUND(SUM(D8:D46),0)</f>
        <v>0</v>
      </c>
      <c r="E48" s="13">
        <f t="shared" ref="E48:K48" si="2">ROUND(SUM(E8:E46),0)</f>
        <v>0</v>
      </c>
      <c r="F48" s="13">
        <f t="shared" si="2"/>
        <v>0</v>
      </c>
      <c r="G48" s="13">
        <f t="shared" si="2"/>
        <v>0</v>
      </c>
      <c r="H48" s="13">
        <f t="shared" si="2"/>
        <v>0</v>
      </c>
      <c r="I48" s="13">
        <f t="shared" si="2"/>
        <v>0</v>
      </c>
      <c r="J48" s="13">
        <f t="shared" si="2"/>
        <v>0</v>
      </c>
      <c r="K48" s="13">
        <f t="shared" si="2"/>
        <v>0</v>
      </c>
      <c r="L48" s="12"/>
      <c r="M48" s="13">
        <f>ROUND(SUM(M8:M46),0)</f>
        <v>0</v>
      </c>
    </row>
    <row r="49" s="150" customFormat="1" ht="16" thickTop="1" x14ac:dyDescent="0.35"/>
  </sheetData>
  <sheetProtection algorithmName="SHA-512" hashValue="p1mapDKNxtLvug9va399n0qTuHo4XUD2HPVOQwJnOUxJuZcIm6eXQMv/ja0WLtRxQsSUmEhJTLVK6MQbZEgwlw==" saltValue="U6hsYI2cnAinBHqyLZNiBg==" spinCount="100000" sheet="1" objects="1" scenarios="1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D1C1E-873A-4BA4-BCDD-80B438D981C8}">
  <sheetPr>
    <tabColor rgb="FFFFFF00"/>
  </sheetPr>
  <dimension ref="A1:M49"/>
  <sheetViews>
    <sheetView workbookViewId="0">
      <pane xSplit="1" ySplit="7" topLeftCell="B8" activePane="bottomRight" state="frozen"/>
      <selection activeCell="E10" sqref="E10"/>
      <selection pane="topRight" activeCell="E10" sqref="E10"/>
      <selection pane="bottomLeft" activeCell="E10" sqref="E10"/>
      <selection pane="bottomRight" activeCell="C15" sqref="C15"/>
    </sheetView>
  </sheetViews>
  <sheetFormatPr defaultColWidth="8.84375" defaultRowHeight="15.5" x14ac:dyDescent="0.35"/>
  <cols>
    <col min="1" max="1" width="26.3046875" style="150" customWidth="1"/>
    <col min="2" max="2" width="10" style="150" bestFit="1" customWidth="1"/>
    <col min="3" max="3" width="10.4609375" style="150" customWidth="1"/>
    <col min="4" max="11" width="10.84375" style="150" customWidth="1"/>
    <col min="12" max="12" width="1.07421875" style="150" customWidth="1"/>
    <col min="13" max="13" width="10.84375" style="150" customWidth="1"/>
    <col min="14" max="16384" width="8.84375" style="150"/>
  </cols>
  <sheetData>
    <row r="1" spans="1:13" x14ac:dyDescent="0.35">
      <c r="A1" s="152" t="s">
        <v>77</v>
      </c>
    </row>
    <row r="2" spans="1:13" x14ac:dyDescent="0.35">
      <c r="A2" s="152" t="s">
        <v>65</v>
      </c>
      <c r="B2" s="172" t="str">
        <f>Budget!B2</f>
        <v>Enter County</v>
      </c>
    </row>
    <row r="3" spans="1:13" x14ac:dyDescent="0.35">
      <c r="A3" s="172" t="s">
        <v>85</v>
      </c>
      <c r="B3" s="172" t="str">
        <f>Budget!B3</f>
        <v>Enter provider legal name here</v>
      </c>
    </row>
    <row r="4" spans="1:13" ht="53.25" customHeight="1" x14ac:dyDescent="0.35">
      <c r="A4" s="172"/>
      <c r="B4" s="172"/>
      <c r="D4" s="158" t="str">
        <f>IF(ISBLANK(Budget!D4),"",Budget!D4)</f>
        <v>NONE</v>
      </c>
      <c r="E4" s="158" t="str">
        <f>IF(ISBLANK(Budget!E4),"",Budget!E4)</f>
        <v>NONE</v>
      </c>
      <c r="F4" s="158" t="str">
        <f>IF(ISBLANK(Budget!F4),"",Budget!F4)</f>
        <v>NONE</v>
      </c>
      <c r="G4" s="158" t="str">
        <f>IF(ISBLANK(Budget!G4),"",Budget!G4)</f>
        <v>NONE</v>
      </c>
      <c r="H4" s="158" t="str">
        <f>IF(ISBLANK(Budget!H4),"",Budget!H4)</f>
        <v>NONE</v>
      </c>
      <c r="I4" s="158" t="str">
        <f>IF(ISBLANK(Budget!I4),"",Budget!I4)</f>
        <v>NONE</v>
      </c>
      <c r="J4" s="158" t="str">
        <f>IF(ISBLANK(Budget!J4),"",Budget!J4)</f>
        <v>NONE</v>
      </c>
      <c r="K4" s="158" t="str">
        <f>IF(ISBLANK(Budget!K4),"",Budget!K4)</f>
        <v>NONE</v>
      </c>
      <c r="L4" s="158"/>
      <c r="M4" s="174" t="s">
        <v>68</v>
      </c>
    </row>
    <row r="7" spans="1:13" x14ac:dyDescent="0.35">
      <c r="A7" s="152" t="s">
        <v>99</v>
      </c>
      <c r="B7" s="152"/>
      <c r="C7" s="152"/>
      <c r="D7" s="152" t="s">
        <v>88</v>
      </c>
      <c r="E7" s="152" t="s">
        <v>88</v>
      </c>
      <c r="F7" s="152" t="s">
        <v>88</v>
      </c>
      <c r="G7" s="152" t="s">
        <v>88</v>
      </c>
      <c r="H7" s="152" t="s">
        <v>88</v>
      </c>
      <c r="I7" s="152" t="s">
        <v>88</v>
      </c>
      <c r="J7" s="152" t="s">
        <v>88</v>
      </c>
      <c r="K7" s="152" t="s">
        <v>88</v>
      </c>
      <c r="L7" s="152"/>
      <c r="M7" s="7"/>
    </row>
    <row r="8" spans="1:13" x14ac:dyDescent="0.35">
      <c r="A8" s="177"/>
      <c r="B8" s="46"/>
      <c r="C8" s="46"/>
      <c r="D8" s="47"/>
      <c r="E8" s="47"/>
      <c r="F8" s="47"/>
      <c r="G8" s="47"/>
      <c r="H8" s="47"/>
      <c r="I8" s="47"/>
      <c r="J8" s="47"/>
      <c r="K8" s="47"/>
      <c r="L8" s="8"/>
      <c r="M8" s="7">
        <f t="shared" ref="M8:M47" si="0">SUM(D8:K8)</f>
        <v>0</v>
      </c>
    </row>
    <row r="9" spans="1:13" x14ac:dyDescent="0.35">
      <c r="A9" s="178" t="s">
        <v>89</v>
      </c>
      <c r="B9" s="45"/>
      <c r="C9" s="45"/>
      <c r="D9" s="42"/>
      <c r="E9" s="42"/>
      <c r="F9" s="42"/>
      <c r="G9" s="42"/>
      <c r="H9" s="42"/>
      <c r="I9" s="42"/>
      <c r="J9" s="42"/>
      <c r="K9" s="42"/>
      <c r="L9" s="9"/>
      <c r="M9" s="10">
        <f t="shared" si="0"/>
        <v>0</v>
      </c>
    </row>
    <row r="10" spans="1:13" x14ac:dyDescent="0.35">
      <c r="A10" s="178"/>
      <c r="B10" s="45"/>
      <c r="C10" s="45"/>
      <c r="D10" s="42"/>
      <c r="E10" s="42"/>
      <c r="F10" s="42"/>
      <c r="G10" s="42"/>
      <c r="H10" s="42"/>
      <c r="I10" s="42"/>
      <c r="J10" s="42"/>
      <c r="K10" s="42"/>
      <c r="L10" s="9"/>
      <c r="M10" s="10">
        <f t="shared" si="0"/>
        <v>0</v>
      </c>
    </row>
    <row r="11" spans="1:13" x14ac:dyDescent="0.35">
      <c r="A11" s="178"/>
      <c r="B11" s="45"/>
      <c r="C11" s="45"/>
      <c r="D11" s="42"/>
      <c r="E11" s="42"/>
      <c r="F11" s="42"/>
      <c r="G11" s="42"/>
      <c r="H11" s="42"/>
      <c r="I11" s="42"/>
      <c r="J11" s="42"/>
      <c r="K11" s="42"/>
      <c r="L11" s="9"/>
      <c r="M11" s="10">
        <f t="shared" si="0"/>
        <v>0</v>
      </c>
    </row>
    <row r="12" spans="1:13" x14ac:dyDescent="0.35">
      <c r="A12" s="178"/>
      <c r="B12" s="45"/>
      <c r="C12" s="45"/>
      <c r="D12" s="42"/>
      <c r="E12" s="42"/>
      <c r="F12" s="42"/>
      <c r="G12" s="42"/>
      <c r="H12" s="42"/>
      <c r="I12" s="42"/>
      <c r="J12" s="42"/>
      <c r="K12" s="42"/>
      <c r="L12" s="9"/>
      <c r="M12" s="10">
        <f t="shared" si="0"/>
        <v>0</v>
      </c>
    </row>
    <row r="13" spans="1:13" x14ac:dyDescent="0.35">
      <c r="A13" s="178"/>
      <c r="B13" s="45"/>
      <c r="C13" s="45"/>
      <c r="D13" s="42"/>
      <c r="E13" s="42"/>
      <c r="F13" s="42"/>
      <c r="G13" s="42"/>
      <c r="H13" s="42"/>
      <c r="I13" s="42"/>
      <c r="J13" s="42"/>
      <c r="K13" s="42"/>
      <c r="L13" s="9"/>
      <c r="M13" s="10">
        <f t="shared" si="0"/>
        <v>0</v>
      </c>
    </row>
    <row r="14" spans="1:13" x14ac:dyDescent="0.35">
      <c r="A14" s="178"/>
      <c r="B14" s="45"/>
      <c r="C14" s="45"/>
      <c r="D14" s="42"/>
      <c r="E14" s="42"/>
      <c r="F14" s="42"/>
      <c r="G14" s="42"/>
      <c r="H14" s="42"/>
      <c r="I14" s="42"/>
      <c r="J14" s="42"/>
      <c r="K14" s="42"/>
      <c r="L14" s="9"/>
      <c r="M14" s="10">
        <f t="shared" si="0"/>
        <v>0</v>
      </c>
    </row>
    <row r="15" spans="1:13" x14ac:dyDescent="0.35">
      <c r="A15" s="178"/>
      <c r="B15" s="45"/>
      <c r="C15" s="45"/>
      <c r="D15" s="42"/>
      <c r="E15" s="42"/>
      <c r="F15" s="42"/>
      <c r="G15" s="42"/>
      <c r="H15" s="42"/>
      <c r="I15" s="42"/>
      <c r="J15" s="42"/>
      <c r="K15" s="42"/>
      <c r="L15" s="9"/>
      <c r="M15" s="10">
        <f t="shared" si="0"/>
        <v>0</v>
      </c>
    </row>
    <row r="16" spans="1:13" x14ac:dyDescent="0.35">
      <c r="A16" s="178"/>
      <c r="B16" s="45"/>
      <c r="C16" s="45"/>
      <c r="D16" s="42"/>
      <c r="E16" s="42"/>
      <c r="F16" s="42"/>
      <c r="G16" s="42"/>
      <c r="H16" s="42"/>
      <c r="I16" s="42"/>
      <c r="J16" s="42"/>
      <c r="K16" s="42"/>
      <c r="L16" s="9"/>
      <c r="M16" s="10">
        <f t="shared" si="0"/>
        <v>0</v>
      </c>
    </row>
    <row r="17" spans="1:13" x14ac:dyDescent="0.35">
      <c r="A17" s="181" t="s">
        <v>91</v>
      </c>
      <c r="B17" s="45"/>
      <c r="C17" s="45"/>
      <c r="D17" s="11"/>
      <c r="E17" s="11"/>
      <c r="F17" s="11"/>
      <c r="G17" s="11"/>
      <c r="H17" s="11"/>
      <c r="I17" s="11"/>
      <c r="J17" s="11"/>
      <c r="K17" s="11"/>
      <c r="L17" s="9"/>
      <c r="M17" s="10">
        <f t="shared" si="0"/>
        <v>0</v>
      </c>
    </row>
    <row r="18" spans="1:13" x14ac:dyDescent="0.35">
      <c r="A18" s="177"/>
      <c r="B18" s="45"/>
      <c r="C18" s="45"/>
      <c r="D18" s="11"/>
      <c r="E18" s="11"/>
      <c r="F18" s="11"/>
      <c r="G18" s="11"/>
      <c r="H18" s="11"/>
      <c r="I18" s="11"/>
      <c r="J18" s="11"/>
      <c r="K18" s="11"/>
      <c r="L18" s="9"/>
      <c r="M18" s="10">
        <f t="shared" si="0"/>
        <v>0</v>
      </c>
    </row>
    <row r="19" spans="1:13" x14ac:dyDescent="0.35">
      <c r="A19" s="177"/>
      <c r="B19" s="45"/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0">
        <f t="shared" si="0"/>
        <v>0</v>
      </c>
    </row>
    <row r="20" spans="1:13" x14ac:dyDescent="0.35">
      <c r="A20" s="177"/>
      <c r="B20" s="45"/>
      <c r="C20" s="45"/>
      <c r="D20" s="11"/>
      <c r="E20" s="11"/>
      <c r="F20" s="11"/>
      <c r="G20" s="11"/>
      <c r="H20" s="11"/>
      <c r="I20" s="11"/>
      <c r="J20" s="11"/>
      <c r="K20" s="11"/>
      <c r="L20" s="9"/>
      <c r="M20" s="10">
        <f t="shared" si="0"/>
        <v>0</v>
      </c>
    </row>
    <row r="21" spans="1:13" x14ac:dyDescent="0.35">
      <c r="A21" s="177"/>
      <c r="B21" s="45"/>
      <c r="C21" s="45"/>
      <c r="D21" s="11"/>
      <c r="E21" s="11"/>
      <c r="F21" s="11"/>
      <c r="G21" s="11"/>
      <c r="H21" s="11"/>
      <c r="I21" s="11"/>
      <c r="J21" s="11"/>
      <c r="K21" s="11"/>
      <c r="L21" s="9"/>
      <c r="M21" s="10">
        <f t="shared" si="0"/>
        <v>0</v>
      </c>
    </row>
    <row r="22" spans="1:13" x14ac:dyDescent="0.35">
      <c r="A22" s="177"/>
      <c r="B22" s="45"/>
      <c r="C22" s="45"/>
      <c r="D22" s="11"/>
      <c r="E22" s="11"/>
      <c r="F22" s="11"/>
      <c r="G22" s="11"/>
      <c r="H22" s="11"/>
      <c r="I22" s="11"/>
      <c r="J22" s="11"/>
      <c r="K22" s="11"/>
      <c r="L22" s="9"/>
      <c r="M22" s="10">
        <f t="shared" si="0"/>
        <v>0</v>
      </c>
    </row>
    <row r="23" spans="1:13" x14ac:dyDescent="0.35">
      <c r="A23" s="177"/>
      <c r="B23" s="45"/>
      <c r="C23" s="45"/>
      <c r="D23" s="11"/>
      <c r="E23" s="11"/>
      <c r="F23" s="11"/>
      <c r="G23" s="11"/>
      <c r="H23" s="11"/>
      <c r="I23" s="11"/>
      <c r="J23" s="11"/>
      <c r="K23" s="11"/>
      <c r="L23" s="9"/>
      <c r="M23" s="10">
        <f t="shared" si="0"/>
        <v>0</v>
      </c>
    </row>
    <row r="24" spans="1:13" x14ac:dyDescent="0.35">
      <c r="A24" s="177"/>
      <c r="B24" s="45"/>
      <c r="C24" s="45"/>
      <c r="D24" s="11"/>
      <c r="E24" s="11"/>
      <c r="F24" s="11"/>
      <c r="G24" s="11"/>
      <c r="H24" s="11"/>
      <c r="I24" s="11"/>
      <c r="J24" s="11"/>
      <c r="K24" s="11"/>
      <c r="L24" s="9"/>
      <c r="M24" s="10">
        <f t="shared" si="0"/>
        <v>0</v>
      </c>
    </row>
    <row r="25" spans="1:13" x14ac:dyDescent="0.35">
      <c r="A25" s="177"/>
      <c r="B25" s="45"/>
      <c r="C25" s="45"/>
      <c r="D25" s="11"/>
      <c r="E25" s="11"/>
      <c r="F25" s="11"/>
      <c r="G25" s="11"/>
      <c r="H25" s="11"/>
      <c r="I25" s="11"/>
      <c r="J25" s="11"/>
      <c r="K25" s="11"/>
      <c r="L25" s="9"/>
      <c r="M25" s="10">
        <f t="shared" si="0"/>
        <v>0</v>
      </c>
    </row>
    <row r="26" spans="1:13" x14ac:dyDescent="0.35">
      <c r="A26" s="17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9"/>
      <c r="M26" s="10">
        <f t="shared" si="0"/>
        <v>0</v>
      </c>
    </row>
    <row r="27" spans="1:13" x14ac:dyDescent="0.35">
      <c r="A27" s="17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9"/>
      <c r="M27" s="10">
        <f t="shared" si="0"/>
        <v>0</v>
      </c>
    </row>
    <row r="28" spans="1:13" x14ac:dyDescent="0.35">
      <c r="A28" s="17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9"/>
      <c r="M28" s="10">
        <f t="shared" si="0"/>
        <v>0</v>
      </c>
    </row>
    <row r="29" spans="1:13" x14ac:dyDescent="0.35">
      <c r="A29" s="177"/>
      <c r="B29" s="45"/>
      <c r="C29" s="45"/>
      <c r="D29" s="11"/>
      <c r="E29" s="11"/>
      <c r="F29" s="11"/>
      <c r="G29" s="11"/>
      <c r="H29" s="11"/>
      <c r="I29" s="11"/>
      <c r="J29" s="11"/>
      <c r="K29" s="11"/>
      <c r="L29" s="9"/>
      <c r="M29" s="10">
        <f t="shared" si="0"/>
        <v>0</v>
      </c>
    </row>
    <row r="30" spans="1:13" x14ac:dyDescent="0.35">
      <c r="A30" s="177"/>
      <c r="B30" s="45"/>
      <c r="C30" s="45"/>
      <c r="D30" s="11"/>
      <c r="E30" s="11"/>
      <c r="F30" s="11"/>
      <c r="G30" s="11"/>
      <c r="H30" s="11"/>
      <c r="I30" s="11"/>
      <c r="J30" s="11"/>
      <c r="K30" s="11"/>
      <c r="L30" s="9"/>
      <c r="M30" s="10">
        <f t="shared" si="0"/>
        <v>0</v>
      </c>
    </row>
    <row r="31" spans="1:13" x14ac:dyDescent="0.35">
      <c r="A31" s="177"/>
      <c r="B31" s="45"/>
      <c r="C31" s="45"/>
      <c r="D31" s="11"/>
      <c r="E31" s="11"/>
      <c r="F31" s="11"/>
      <c r="G31" s="11"/>
      <c r="H31" s="11"/>
      <c r="I31" s="11"/>
      <c r="J31" s="11"/>
      <c r="K31" s="11"/>
      <c r="L31" s="9"/>
      <c r="M31" s="10">
        <f t="shared" si="0"/>
        <v>0</v>
      </c>
    </row>
    <row r="32" spans="1:13" x14ac:dyDescent="0.35">
      <c r="A32" s="177"/>
      <c r="B32" s="45"/>
      <c r="C32" s="45"/>
      <c r="D32" s="11"/>
      <c r="E32" s="11"/>
      <c r="F32" s="11"/>
      <c r="G32" s="11"/>
      <c r="H32" s="11"/>
      <c r="I32" s="11"/>
      <c r="J32" s="11"/>
      <c r="K32" s="11"/>
      <c r="L32" s="9"/>
      <c r="M32" s="10">
        <f t="shared" si="0"/>
        <v>0</v>
      </c>
    </row>
    <row r="33" spans="1:13" x14ac:dyDescent="0.35">
      <c r="A33" s="177"/>
      <c r="B33" s="45"/>
      <c r="C33" s="45"/>
      <c r="D33" s="11"/>
      <c r="E33" s="11"/>
      <c r="F33" s="11"/>
      <c r="G33" s="11"/>
      <c r="H33" s="11"/>
      <c r="I33" s="11"/>
      <c r="J33" s="11"/>
      <c r="K33" s="11"/>
      <c r="L33" s="9"/>
      <c r="M33" s="10">
        <f t="shared" si="0"/>
        <v>0</v>
      </c>
    </row>
    <row r="34" spans="1:13" x14ac:dyDescent="0.35">
      <c r="A34" s="177"/>
      <c r="B34" s="45"/>
      <c r="C34" s="45"/>
      <c r="D34" s="11"/>
      <c r="E34" s="11"/>
      <c r="F34" s="11"/>
      <c r="G34" s="11"/>
      <c r="H34" s="11"/>
      <c r="I34" s="11"/>
      <c r="J34" s="11"/>
      <c r="K34" s="11"/>
      <c r="L34" s="9"/>
      <c r="M34" s="10">
        <f t="shared" si="0"/>
        <v>0</v>
      </c>
    </row>
    <row r="35" spans="1:13" x14ac:dyDescent="0.35">
      <c r="A35" s="177"/>
      <c r="B35" s="45"/>
      <c r="C35" s="45"/>
      <c r="D35" s="11"/>
      <c r="E35" s="11"/>
      <c r="F35" s="11"/>
      <c r="G35" s="11"/>
      <c r="H35" s="11"/>
      <c r="I35" s="11"/>
      <c r="J35" s="11"/>
      <c r="K35" s="11"/>
      <c r="L35" s="9"/>
      <c r="M35" s="10">
        <f t="shared" si="0"/>
        <v>0</v>
      </c>
    </row>
    <row r="36" spans="1:13" x14ac:dyDescent="0.35">
      <c r="A36" s="177"/>
      <c r="B36" s="45"/>
      <c r="C36" s="45"/>
      <c r="D36" s="11"/>
      <c r="E36" s="11"/>
      <c r="F36" s="11"/>
      <c r="G36" s="11"/>
      <c r="H36" s="11"/>
      <c r="I36" s="11"/>
      <c r="J36" s="11"/>
      <c r="K36" s="11"/>
      <c r="L36" s="9"/>
      <c r="M36" s="10">
        <f t="shared" si="0"/>
        <v>0</v>
      </c>
    </row>
    <row r="37" spans="1:13" x14ac:dyDescent="0.35">
      <c r="A37" s="177"/>
      <c r="B37" s="45"/>
      <c r="C37" s="45"/>
      <c r="D37" s="11"/>
      <c r="E37" s="11"/>
      <c r="F37" s="11"/>
      <c r="G37" s="11"/>
      <c r="H37" s="11"/>
      <c r="I37" s="11"/>
      <c r="J37" s="11"/>
      <c r="K37" s="11"/>
      <c r="L37" s="9"/>
      <c r="M37" s="10">
        <f t="shared" si="0"/>
        <v>0</v>
      </c>
    </row>
    <row r="38" spans="1:13" x14ac:dyDescent="0.35">
      <c r="A38" s="177"/>
      <c r="B38" s="45"/>
      <c r="C38" s="45"/>
      <c r="D38" s="11"/>
      <c r="E38" s="11"/>
      <c r="F38" s="11"/>
      <c r="G38" s="11"/>
      <c r="H38" s="11"/>
      <c r="I38" s="11"/>
      <c r="J38" s="11"/>
      <c r="K38" s="11"/>
      <c r="L38" s="9"/>
      <c r="M38" s="10">
        <f t="shared" si="0"/>
        <v>0</v>
      </c>
    </row>
    <row r="39" spans="1:13" x14ac:dyDescent="0.35">
      <c r="A39" s="17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9"/>
      <c r="M39" s="10">
        <f t="shared" si="0"/>
        <v>0</v>
      </c>
    </row>
    <row r="40" spans="1:13" x14ac:dyDescent="0.35">
      <c r="A40" s="177"/>
      <c r="B40" s="45"/>
      <c r="C40" s="45"/>
      <c r="D40" s="11"/>
      <c r="E40" s="11"/>
      <c r="F40" s="11"/>
      <c r="G40" s="11"/>
      <c r="H40" s="11"/>
      <c r="I40" s="11"/>
      <c r="J40" s="11"/>
      <c r="K40" s="11"/>
      <c r="L40" s="9"/>
      <c r="M40" s="10">
        <f t="shared" si="0"/>
        <v>0</v>
      </c>
    </row>
    <row r="41" spans="1:13" x14ac:dyDescent="0.35">
      <c r="A41" s="177"/>
      <c r="B41" s="45"/>
      <c r="C41" s="45"/>
      <c r="D41" s="11"/>
      <c r="E41" s="11"/>
      <c r="F41" s="11"/>
      <c r="G41" s="11"/>
      <c r="H41" s="11"/>
      <c r="I41" s="11"/>
      <c r="J41" s="11"/>
      <c r="K41" s="11"/>
      <c r="L41" s="9"/>
      <c r="M41" s="10">
        <f t="shared" si="0"/>
        <v>0</v>
      </c>
    </row>
    <row r="42" spans="1:13" x14ac:dyDescent="0.35">
      <c r="A42" s="177"/>
      <c r="B42" s="45"/>
      <c r="C42" s="45"/>
      <c r="D42" s="11"/>
      <c r="E42" s="11"/>
      <c r="F42" s="11"/>
      <c r="G42" s="11"/>
      <c r="H42" s="11"/>
      <c r="I42" s="11"/>
      <c r="J42" s="11"/>
      <c r="K42" s="11"/>
      <c r="L42" s="9"/>
      <c r="M42" s="10">
        <f t="shared" si="0"/>
        <v>0</v>
      </c>
    </row>
    <row r="43" spans="1:13" x14ac:dyDescent="0.35">
      <c r="A43" s="177"/>
      <c r="B43" s="45"/>
      <c r="C43" s="45"/>
      <c r="D43" s="11"/>
      <c r="E43" s="11"/>
      <c r="F43" s="11"/>
      <c r="G43" s="11"/>
      <c r="H43" s="11"/>
      <c r="I43" s="11"/>
      <c r="J43" s="11"/>
      <c r="K43" s="11"/>
      <c r="L43" s="9"/>
      <c r="M43" s="10">
        <f t="shared" si="0"/>
        <v>0</v>
      </c>
    </row>
    <row r="44" spans="1:13" x14ac:dyDescent="0.35">
      <c r="A44" s="177"/>
      <c r="B44" s="45"/>
      <c r="C44" s="45"/>
      <c r="D44" s="11"/>
      <c r="E44" s="11"/>
      <c r="F44" s="11"/>
      <c r="G44" s="11"/>
      <c r="H44" s="11"/>
      <c r="I44" s="11"/>
      <c r="J44" s="11"/>
      <c r="K44" s="11"/>
      <c r="L44" s="9"/>
      <c r="M44" s="10">
        <f t="shared" si="0"/>
        <v>0</v>
      </c>
    </row>
    <row r="45" spans="1:13" x14ac:dyDescent="0.35">
      <c r="A45" s="177"/>
      <c r="B45" s="45"/>
      <c r="C45" s="45"/>
      <c r="D45" s="11"/>
      <c r="E45" s="11"/>
      <c r="F45" s="11"/>
      <c r="G45" s="11"/>
      <c r="H45" s="11"/>
      <c r="I45" s="11"/>
      <c r="J45" s="11"/>
      <c r="K45" s="11"/>
      <c r="L45" s="9"/>
      <c r="M45" s="10">
        <f t="shared" si="0"/>
        <v>0</v>
      </c>
    </row>
    <row r="46" spans="1:13" x14ac:dyDescent="0.35">
      <c r="A46" s="17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9"/>
      <c r="M46" s="10">
        <f t="shared" si="0"/>
        <v>0</v>
      </c>
    </row>
    <row r="47" spans="1:13" x14ac:dyDescent="0.35">
      <c r="A47" s="180" t="s">
        <v>97</v>
      </c>
      <c r="B47" s="43"/>
      <c r="C47" s="43"/>
      <c r="D47" s="44">
        <f>SUM(D10:D16)</f>
        <v>0</v>
      </c>
      <c r="E47" s="44">
        <f t="shared" ref="E47:K47" si="1">SUM(E10:E16)</f>
        <v>0</v>
      </c>
      <c r="F47" s="44">
        <f t="shared" si="1"/>
        <v>0</v>
      </c>
      <c r="G47" s="44">
        <f t="shared" si="1"/>
        <v>0</v>
      </c>
      <c r="H47" s="44">
        <f t="shared" si="1"/>
        <v>0</v>
      </c>
      <c r="I47" s="44">
        <f t="shared" si="1"/>
        <v>0</v>
      </c>
      <c r="J47" s="44">
        <f t="shared" si="1"/>
        <v>0</v>
      </c>
      <c r="K47" s="44">
        <f t="shared" si="1"/>
        <v>0</v>
      </c>
      <c r="L47" s="9"/>
      <c r="M47" s="10">
        <f t="shared" si="0"/>
        <v>0</v>
      </c>
    </row>
    <row r="48" spans="1:13" ht="16" thickBot="1" x14ac:dyDescent="0.4">
      <c r="A48" s="179" t="str">
        <f>"TOTAL "&amp;UPPER(A1)</f>
        <v>TOTAL CONTRACTUAL SERVICES</v>
      </c>
      <c r="B48" s="11"/>
      <c r="C48" s="11"/>
      <c r="D48" s="13">
        <f>ROUND(SUM(D8:D46),0)</f>
        <v>0</v>
      </c>
      <c r="E48" s="13">
        <f t="shared" ref="E48:K48" si="2">ROUND(SUM(E8:E46),0)</f>
        <v>0</v>
      </c>
      <c r="F48" s="13">
        <f t="shared" si="2"/>
        <v>0</v>
      </c>
      <c r="G48" s="13">
        <f t="shared" si="2"/>
        <v>0</v>
      </c>
      <c r="H48" s="13">
        <f t="shared" si="2"/>
        <v>0</v>
      </c>
      <c r="I48" s="13">
        <f t="shared" si="2"/>
        <v>0</v>
      </c>
      <c r="J48" s="13">
        <f t="shared" si="2"/>
        <v>0</v>
      </c>
      <c r="K48" s="13">
        <f t="shared" si="2"/>
        <v>0</v>
      </c>
      <c r="L48" s="12"/>
      <c r="M48" s="13">
        <f>ROUND(SUM(M8:M46),0)</f>
        <v>0</v>
      </c>
    </row>
    <row r="49" s="150" customFormat="1" ht="16" thickTop="1" x14ac:dyDescent="0.35"/>
  </sheetData>
  <sheetProtection algorithmName="SHA-512" hashValue="cNEuA7mkxh5sLJOaJoGvbG93N8Z2Onb8TTks8zeTqZ5l2PFUr+WydC/e2XufNjYTmF0xb168c2ohHu1Xxd5TwA==" saltValue="YVh4DCwOJh/J9gGEKGWxjg==" spinCount="100000" sheet="1" objects="1" scenarios="1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A2D2F-DB78-488A-B5DB-987507C74F5B}">
  <sheetPr>
    <tabColor rgb="FFFFFF00"/>
  </sheetPr>
  <dimension ref="A1:M49"/>
  <sheetViews>
    <sheetView workbookViewId="0">
      <pane xSplit="1" ySplit="7" topLeftCell="B8" activePane="bottomRight" state="frozen"/>
      <selection activeCell="E10" sqref="E10"/>
      <selection pane="topRight" activeCell="E10" sqref="E10"/>
      <selection pane="bottomLeft" activeCell="E10" sqref="E10"/>
      <selection pane="bottomRight" activeCell="C4" sqref="C4"/>
    </sheetView>
  </sheetViews>
  <sheetFormatPr defaultColWidth="8.84375" defaultRowHeight="15.5" x14ac:dyDescent="0.35"/>
  <cols>
    <col min="1" max="1" width="20.84375" style="150" customWidth="1"/>
    <col min="2" max="2" width="10" style="150" bestFit="1" customWidth="1"/>
    <col min="3" max="3" width="13.07421875" style="150" customWidth="1"/>
    <col min="4" max="11" width="10.84375" style="150" customWidth="1"/>
    <col min="12" max="12" width="1.07421875" style="150" customWidth="1"/>
    <col min="13" max="13" width="10.84375" style="150" customWidth="1"/>
    <col min="14" max="16384" width="8.84375" style="150"/>
  </cols>
  <sheetData>
    <row r="1" spans="1:13" x14ac:dyDescent="0.35">
      <c r="A1" s="152" t="s">
        <v>77</v>
      </c>
    </row>
    <row r="2" spans="1:13" x14ac:dyDescent="0.35">
      <c r="A2" s="152" t="s">
        <v>65</v>
      </c>
      <c r="B2" s="172" t="str">
        <f>Budget!B2</f>
        <v>Enter County</v>
      </c>
    </row>
    <row r="3" spans="1:13" x14ac:dyDescent="0.35">
      <c r="A3" s="172" t="s">
        <v>85</v>
      </c>
      <c r="B3" s="172" t="str">
        <f>Budget!B3</f>
        <v>Enter provider legal name here</v>
      </c>
    </row>
    <row r="4" spans="1:13" ht="53.25" customHeight="1" x14ac:dyDescent="0.35">
      <c r="A4" s="172"/>
      <c r="B4" s="172"/>
      <c r="D4" s="158" t="str">
        <f>IF(ISBLANK(Budget!D4),"",Budget!D4)</f>
        <v>NONE</v>
      </c>
      <c r="E4" s="158" t="str">
        <f>IF(ISBLANK(Budget!E4),"",Budget!E4)</f>
        <v>NONE</v>
      </c>
      <c r="F4" s="158" t="str">
        <f>IF(ISBLANK(Budget!F4),"",Budget!F4)</f>
        <v>NONE</v>
      </c>
      <c r="G4" s="158" t="str">
        <f>IF(ISBLANK(Budget!G4),"",Budget!G4)</f>
        <v>NONE</v>
      </c>
      <c r="H4" s="158" t="str">
        <f>IF(ISBLANK(Budget!H4),"",Budget!H4)</f>
        <v>NONE</v>
      </c>
      <c r="I4" s="158" t="str">
        <f>IF(ISBLANK(Budget!I4),"",Budget!I4)</f>
        <v>NONE</v>
      </c>
      <c r="J4" s="158" t="str">
        <f>IF(ISBLANK(Budget!J4),"",Budget!J4)</f>
        <v>NONE</v>
      </c>
      <c r="K4" s="158" t="str">
        <f>IF(ISBLANK(Budget!K4),"",Budget!K4)</f>
        <v>NONE</v>
      </c>
      <c r="L4" s="158"/>
      <c r="M4" s="174" t="s">
        <v>68</v>
      </c>
    </row>
    <row r="7" spans="1:13" x14ac:dyDescent="0.35">
      <c r="A7" s="152" t="s">
        <v>99</v>
      </c>
      <c r="B7" s="152"/>
      <c r="C7" s="152"/>
      <c r="D7" s="152" t="s">
        <v>88</v>
      </c>
      <c r="E7" s="152" t="s">
        <v>88</v>
      </c>
      <c r="F7" s="152" t="s">
        <v>88</v>
      </c>
      <c r="G7" s="152" t="s">
        <v>88</v>
      </c>
      <c r="H7" s="152" t="s">
        <v>88</v>
      </c>
      <c r="I7" s="152" t="s">
        <v>88</v>
      </c>
      <c r="J7" s="152" t="s">
        <v>88</v>
      </c>
      <c r="K7" s="152" t="s">
        <v>88</v>
      </c>
      <c r="L7" s="152"/>
      <c r="M7" s="7"/>
    </row>
    <row r="8" spans="1:13" x14ac:dyDescent="0.35">
      <c r="A8" s="177"/>
      <c r="B8" s="46"/>
      <c r="C8" s="46"/>
      <c r="D8" s="47"/>
      <c r="E8" s="47"/>
      <c r="F8" s="47"/>
      <c r="G8" s="47"/>
      <c r="H8" s="47"/>
      <c r="I8" s="47"/>
      <c r="J8" s="47"/>
      <c r="K8" s="47"/>
      <c r="L8" s="8"/>
      <c r="M8" s="7">
        <f t="shared" ref="M8:M47" si="0">SUM(D8:K8)</f>
        <v>0</v>
      </c>
    </row>
    <row r="9" spans="1:13" x14ac:dyDescent="0.35">
      <c r="A9" s="178" t="s">
        <v>89</v>
      </c>
      <c r="B9" s="45"/>
      <c r="C9" s="45"/>
      <c r="D9" s="42"/>
      <c r="E9" s="42"/>
      <c r="F9" s="42"/>
      <c r="G9" s="42"/>
      <c r="H9" s="42"/>
      <c r="I9" s="42"/>
      <c r="J9" s="42"/>
      <c r="K9" s="42"/>
      <c r="L9" s="9"/>
      <c r="M9" s="10">
        <f t="shared" si="0"/>
        <v>0</v>
      </c>
    </row>
    <row r="10" spans="1:13" x14ac:dyDescent="0.35">
      <c r="A10" s="178"/>
      <c r="B10" s="45"/>
      <c r="C10" s="45"/>
      <c r="D10" s="42"/>
      <c r="E10" s="42"/>
      <c r="F10" s="42"/>
      <c r="G10" s="42"/>
      <c r="H10" s="42"/>
      <c r="I10" s="42"/>
      <c r="J10" s="42"/>
      <c r="K10" s="42"/>
      <c r="L10" s="9"/>
      <c r="M10" s="10">
        <f t="shared" si="0"/>
        <v>0</v>
      </c>
    </row>
    <row r="11" spans="1:13" x14ac:dyDescent="0.35">
      <c r="A11" s="178"/>
      <c r="B11" s="45"/>
      <c r="C11" s="45"/>
      <c r="D11" s="42"/>
      <c r="E11" s="42"/>
      <c r="F11" s="42"/>
      <c r="G11" s="42"/>
      <c r="H11" s="42"/>
      <c r="I11" s="42"/>
      <c r="J11" s="42"/>
      <c r="K11" s="42"/>
      <c r="L11" s="9"/>
      <c r="M11" s="10">
        <f t="shared" si="0"/>
        <v>0</v>
      </c>
    </row>
    <row r="12" spans="1:13" x14ac:dyDescent="0.35">
      <c r="A12" s="178"/>
      <c r="B12" s="45"/>
      <c r="C12" s="45"/>
      <c r="D12" s="42"/>
      <c r="E12" s="42"/>
      <c r="F12" s="42"/>
      <c r="G12" s="42"/>
      <c r="H12" s="42"/>
      <c r="I12" s="42"/>
      <c r="J12" s="42"/>
      <c r="K12" s="42"/>
      <c r="L12" s="9"/>
      <c r="M12" s="10">
        <f t="shared" si="0"/>
        <v>0</v>
      </c>
    </row>
    <row r="13" spans="1:13" x14ac:dyDescent="0.35">
      <c r="A13" s="178"/>
      <c r="B13" s="45"/>
      <c r="C13" s="45"/>
      <c r="D13" s="42"/>
      <c r="E13" s="42"/>
      <c r="F13" s="42"/>
      <c r="G13" s="42"/>
      <c r="H13" s="42"/>
      <c r="I13" s="42"/>
      <c r="J13" s="42"/>
      <c r="K13" s="42"/>
      <c r="L13" s="9"/>
      <c r="M13" s="10">
        <f t="shared" si="0"/>
        <v>0</v>
      </c>
    </row>
    <row r="14" spans="1:13" x14ac:dyDescent="0.35">
      <c r="A14" s="178"/>
      <c r="B14" s="45"/>
      <c r="C14" s="45"/>
      <c r="D14" s="42"/>
      <c r="E14" s="42"/>
      <c r="F14" s="42"/>
      <c r="G14" s="42"/>
      <c r="H14" s="42"/>
      <c r="I14" s="42"/>
      <c r="J14" s="42"/>
      <c r="K14" s="42"/>
      <c r="L14" s="9"/>
      <c r="M14" s="10">
        <f t="shared" si="0"/>
        <v>0</v>
      </c>
    </row>
    <row r="15" spans="1:13" x14ac:dyDescent="0.35">
      <c r="A15" s="178"/>
      <c r="B15" s="45"/>
      <c r="C15" s="45"/>
      <c r="D15" s="42"/>
      <c r="E15" s="42"/>
      <c r="F15" s="42"/>
      <c r="G15" s="42"/>
      <c r="H15" s="42"/>
      <c r="I15" s="42"/>
      <c r="J15" s="42"/>
      <c r="K15" s="42"/>
      <c r="L15" s="9"/>
      <c r="M15" s="10">
        <f t="shared" si="0"/>
        <v>0</v>
      </c>
    </row>
    <row r="16" spans="1:13" x14ac:dyDescent="0.35">
      <c r="A16" s="178"/>
      <c r="B16" s="45"/>
      <c r="C16" s="45"/>
      <c r="D16" s="42"/>
      <c r="E16" s="42"/>
      <c r="F16" s="42"/>
      <c r="G16" s="42"/>
      <c r="H16" s="42"/>
      <c r="I16" s="42"/>
      <c r="J16" s="42"/>
      <c r="K16" s="42"/>
      <c r="L16" s="9"/>
      <c r="M16" s="10">
        <f t="shared" si="0"/>
        <v>0</v>
      </c>
    </row>
    <row r="17" spans="1:13" x14ac:dyDescent="0.35">
      <c r="A17" s="181" t="s">
        <v>91</v>
      </c>
      <c r="B17" s="45"/>
      <c r="C17" s="45"/>
      <c r="D17" s="11"/>
      <c r="E17" s="11"/>
      <c r="F17" s="11"/>
      <c r="G17" s="11"/>
      <c r="H17" s="11"/>
      <c r="I17" s="11"/>
      <c r="J17" s="11"/>
      <c r="K17" s="11"/>
      <c r="L17" s="9"/>
      <c r="M17" s="10">
        <f t="shared" si="0"/>
        <v>0</v>
      </c>
    </row>
    <row r="18" spans="1:13" x14ac:dyDescent="0.35">
      <c r="A18" s="177"/>
      <c r="B18" s="45"/>
      <c r="C18" s="45"/>
      <c r="D18" s="11"/>
      <c r="E18" s="11"/>
      <c r="F18" s="11"/>
      <c r="G18" s="11"/>
      <c r="H18" s="11"/>
      <c r="I18" s="11"/>
      <c r="J18" s="11"/>
      <c r="K18" s="11"/>
      <c r="L18" s="9"/>
      <c r="M18" s="10">
        <f t="shared" si="0"/>
        <v>0</v>
      </c>
    </row>
    <row r="19" spans="1:13" x14ac:dyDescent="0.35">
      <c r="A19" s="177"/>
      <c r="B19" s="45"/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0">
        <f t="shared" si="0"/>
        <v>0</v>
      </c>
    </row>
    <row r="20" spans="1:13" x14ac:dyDescent="0.35">
      <c r="A20" s="177"/>
      <c r="B20" s="45"/>
      <c r="C20" s="45"/>
      <c r="D20" s="11"/>
      <c r="E20" s="11"/>
      <c r="F20" s="11"/>
      <c r="G20" s="11"/>
      <c r="H20" s="11"/>
      <c r="I20" s="11"/>
      <c r="J20" s="11"/>
      <c r="K20" s="11"/>
      <c r="L20" s="9"/>
      <c r="M20" s="10">
        <f t="shared" si="0"/>
        <v>0</v>
      </c>
    </row>
    <row r="21" spans="1:13" x14ac:dyDescent="0.35">
      <c r="A21" s="177"/>
      <c r="B21" s="45"/>
      <c r="C21" s="45"/>
      <c r="D21" s="11"/>
      <c r="E21" s="11"/>
      <c r="F21" s="11"/>
      <c r="G21" s="11"/>
      <c r="H21" s="11"/>
      <c r="I21" s="11"/>
      <c r="J21" s="11"/>
      <c r="K21" s="11"/>
      <c r="L21" s="9"/>
      <c r="M21" s="10">
        <f t="shared" si="0"/>
        <v>0</v>
      </c>
    </row>
    <row r="22" spans="1:13" x14ac:dyDescent="0.35">
      <c r="A22" s="177"/>
      <c r="B22" s="45"/>
      <c r="C22" s="45"/>
      <c r="D22" s="11"/>
      <c r="E22" s="11"/>
      <c r="F22" s="11"/>
      <c r="G22" s="11"/>
      <c r="H22" s="11"/>
      <c r="I22" s="11"/>
      <c r="J22" s="11"/>
      <c r="K22" s="11"/>
      <c r="L22" s="9"/>
      <c r="M22" s="10">
        <f t="shared" si="0"/>
        <v>0</v>
      </c>
    </row>
    <row r="23" spans="1:13" x14ac:dyDescent="0.35">
      <c r="A23" s="177"/>
      <c r="B23" s="45"/>
      <c r="C23" s="45"/>
      <c r="D23" s="11"/>
      <c r="E23" s="11"/>
      <c r="F23" s="11"/>
      <c r="G23" s="11"/>
      <c r="H23" s="11"/>
      <c r="I23" s="11"/>
      <c r="J23" s="11"/>
      <c r="K23" s="11"/>
      <c r="L23" s="9"/>
      <c r="M23" s="10">
        <f t="shared" si="0"/>
        <v>0</v>
      </c>
    </row>
    <row r="24" spans="1:13" x14ac:dyDescent="0.35">
      <c r="A24" s="177"/>
      <c r="B24" s="45"/>
      <c r="C24" s="45"/>
      <c r="D24" s="11"/>
      <c r="E24" s="11"/>
      <c r="F24" s="11"/>
      <c r="G24" s="11"/>
      <c r="H24" s="11"/>
      <c r="I24" s="11"/>
      <c r="J24" s="11"/>
      <c r="K24" s="11"/>
      <c r="L24" s="9"/>
      <c r="M24" s="10">
        <f t="shared" si="0"/>
        <v>0</v>
      </c>
    </row>
    <row r="25" spans="1:13" x14ac:dyDescent="0.35">
      <c r="A25" s="177"/>
      <c r="B25" s="45"/>
      <c r="C25" s="45"/>
      <c r="D25" s="11"/>
      <c r="E25" s="11"/>
      <c r="F25" s="11"/>
      <c r="G25" s="11"/>
      <c r="H25" s="11"/>
      <c r="I25" s="11"/>
      <c r="J25" s="11"/>
      <c r="K25" s="11"/>
      <c r="L25" s="9"/>
      <c r="M25" s="10">
        <f t="shared" si="0"/>
        <v>0</v>
      </c>
    </row>
    <row r="26" spans="1:13" x14ac:dyDescent="0.35">
      <c r="A26" s="17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9"/>
      <c r="M26" s="10">
        <f t="shared" si="0"/>
        <v>0</v>
      </c>
    </row>
    <row r="27" spans="1:13" x14ac:dyDescent="0.35">
      <c r="A27" s="17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9"/>
      <c r="M27" s="10">
        <f t="shared" si="0"/>
        <v>0</v>
      </c>
    </row>
    <row r="28" spans="1:13" x14ac:dyDescent="0.35">
      <c r="A28" s="17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9"/>
      <c r="M28" s="10">
        <f t="shared" si="0"/>
        <v>0</v>
      </c>
    </row>
    <row r="29" spans="1:13" x14ac:dyDescent="0.35">
      <c r="A29" s="177"/>
      <c r="B29" s="45"/>
      <c r="C29" s="45"/>
      <c r="D29" s="11"/>
      <c r="E29" s="11"/>
      <c r="F29" s="11"/>
      <c r="G29" s="11"/>
      <c r="H29" s="11"/>
      <c r="I29" s="11"/>
      <c r="J29" s="11"/>
      <c r="K29" s="11"/>
      <c r="L29" s="9"/>
      <c r="M29" s="10">
        <f t="shared" si="0"/>
        <v>0</v>
      </c>
    </row>
    <row r="30" spans="1:13" x14ac:dyDescent="0.35">
      <c r="A30" s="177"/>
      <c r="B30" s="45"/>
      <c r="C30" s="45"/>
      <c r="D30" s="11"/>
      <c r="E30" s="11"/>
      <c r="F30" s="11"/>
      <c r="G30" s="11"/>
      <c r="H30" s="11"/>
      <c r="I30" s="11"/>
      <c r="J30" s="11"/>
      <c r="K30" s="11"/>
      <c r="L30" s="9"/>
      <c r="M30" s="10">
        <f t="shared" si="0"/>
        <v>0</v>
      </c>
    </row>
    <row r="31" spans="1:13" x14ac:dyDescent="0.35">
      <c r="A31" s="177"/>
      <c r="B31" s="45"/>
      <c r="C31" s="45"/>
      <c r="D31" s="11"/>
      <c r="E31" s="11"/>
      <c r="F31" s="11"/>
      <c r="G31" s="11"/>
      <c r="H31" s="11"/>
      <c r="I31" s="11"/>
      <c r="J31" s="11"/>
      <c r="K31" s="11"/>
      <c r="L31" s="9"/>
      <c r="M31" s="10">
        <f t="shared" si="0"/>
        <v>0</v>
      </c>
    </row>
    <row r="32" spans="1:13" x14ac:dyDescent="0.35">
      <c r="A32" s="177"/>
      <c r="B32" s="45"/>
      <c r="C32" s="45"/>
      <c r="D32" s="11"/>
      <c r="E32" s="11"/>
      <c r="F32" s="11"/>
      <c r="G32" s="11"/>
      <c r="H32" s="11"/>
      <c r="I32" s="11"/>
      <c r="J32" s="11"/>
      <c r="K32" s="11"/>
      <c r="L32" s="9"/>
      <c r="M32" s="10">
        <f t="shared" si="0"/>
        <v>0</v>
      </c>
    </row>
    <row r="33" spans="1:13" x14ac:dyDescent="0.35">
      <c r="A33" s="177"/>
      <c r="B33" s="45"/>
      <c r="C33" s="45"/>
      <c r="D33" s="11"/>
      <c r="E33" s="11"/>
      <c r="F33" s="11"/>
      <c r="G33" s="11"/>
      <c r="H33" s="11"/>
      <c r="I33" s="11"/>
      <c r="J33" s="11"/>
      <c r="K33" s="11"/>
      <c r="L33" s="9"/>
      <c r="M33" s="10">
        <f t="shared" si="0"/>
        <v>0</v>
      </c>
    </row>
    <row r="34" spans="1:13" x14ac:dyDescent="0.35">
      <c r="A34" s="177"/>
      <c r="B34" s="45"/>
      <c r="C34" s="45"/>
      <c r="D34" s="11"/>
      <c r="E34" s="11"/>
      <c r="F34" s="11"/>
      <c r="G34" s="11"/>
      <c r="H34" s="11"/>
      <c r="I34" s="11"/>
      <c r="J34" s="11"/>
      <c r="K34" s="11"/>
      <c r="L34" s="9"/>
      <c r="M34" s="10">
        <f t="shared" si="0"/>
        <v>0</v>
      </c>
    </row>
    <row r="35" spans="1:13" x14ac:dyDescent="0.35">
      <c r="A35" s="177"/>
      <c r="B35" s="45"/>
      <c r="C35" s="45"/>
      <c r="D35" s="11"/>
      <c r="E35" s="11"/>
      <c r="F35" s="11"/>
      <c r="G35" s="11"/>
      <c r="H35" s="11"/>
      <c r="I35" s="11"/>
      <c r="J35" s="11"/>
      <c r="K35" s="11"/>
      <c r="L35" s="9"/>
      <c r="M35" s="10">
        <f t="shared" si="0"/>
        <v>0</v>
      </c>
    </row>
    <row r="36" spans="1:13" x14ac:dyDescent="0.35">
      <c r="A36" s="177"/>
      <c r="B36" s="45"/>
      <c r="C36" s="45"/>
      <c r="D36" s="11"/>
      <c r="E36" s="11"/>
      <c r="F36" s="11"/>
      <c r="G36" s="11"/>
      <c r="H36" s="11"/>
      <c r="I36" s="11"/>
      <c r="J36" s="11"/>
      <c r="K36" s="11"/>
      <c r="L36" s="9"/>
      <c r="M36" s="10">
        <f t="shared" si="0"/>
        <v>0</v>
      </c>
    </row>
    <row r="37" spans="1:13" x14ac:dyDescent="0.35">
      <c r="A37" s="177"/>
      <c r="B37" s="45"/>
      <c r="C37" s="45"/>
      <c r="D37" s="11"/>
      <c r="E37" s="11"/>
      <c r="F37" s="11"/>
      <c r="G37" s="11"/>
      <c r="H37" s="11"/>
      <c r="I37" s="11"/>
      <c r="J37" s="11"/>
      <c r="K37" s="11"/>
      <c r="L37" s="9"/>
      <c r="M37" s="10">
        <f t="shared" si="0"/>
        <v>0</v>
      </c>
    </row>
    <row r="38" spans="1:13" x14ac:dyDescent="0.35">
      <c r="A38" s="177"/>
      <c r="B38" s="45"/>
      <c r="C38" s="45"/>
      <c r="D38" s="11"/>
      <c r="E38" s="11"/>
      <c r="F38" s="11"/>
      <c r="G38" s="11"/>
      <c r="H38" s="11"/>
      <c r="I38" s="11"/>
      <c r="J38" s="11"/>
      <c r="K38" s="11"/>
      <c r="L38" s="9"/>
      <c r="M38" s="10">
        <f t="shared" si="0"/>
        <v>0</v>
      </c>
    </row>
    <row r="39" spans="1:13" x14ac:dyDescent="0.35">
      <c r="A39" s="17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9"/>
      <c r="M39" s="10">
        <f t="shared" si="0"/>
        <v>0</v>
      </c>
    </row>
    <row r="40" spans="1:13" x14ac:dyDescent="0.35">
      <c r="A40" s="177"/>
      <c r="B40" s="45"/>
      <c r="C40" s="45"/>
      <c r="D40" s="11"/>
      <c r="E40" s="11"/>
      <c r="F40" s="11"/>
      <c r="G40" s="11"/>
      <c r="H40" s="11"/>
      <c r="I40" s="11"/>
      <c r="J40" s="11"/>
      <c r="K40" s="11"/>
      <c r="L40" s="9"/>
      <c r="M40" s="10">
        <f t="shared" si="0"/>
        <v>0</v>
      </c>
    </row>
    <row r="41" spans="1:13" x14ac:dyDescent="0.35">
      <c r="A41" s="177"/>
      <c r="B41" s="45"/>
      <c r="C41" s="45"/>
      <c r="D41" s="11"/>
      <c r="E41" s="11"/>
      <c r="F41" s="11"/>
      <c r="G41" s="11"/>
      <c r="H41" s="11"/>
      <c r="I41" s="11"/>
      <c r="J41" s="11"/>
      <c r="K41" s="11"/>
      <c r="L41" s="9"/>
      <c r="M41" s="10">
        <f t="shared" si="0"/>
        <v>0</v>
      </c>
    </row>
    <row r="42" spans="1:13" x14ac:dyDescent="0.35">
      <c r="A42" s="177"/>
      <c r="B42" s="45"/>
      <c r="C42" s="45"/>
      <c r="D42" s="11"/>
      <c r="E42" s="11"/>
      <c r="F42" s="11"/>
      <c r="G42" s="11"/>
      <c r="H42" s="11"/>
      <c r="I42" s="11"/>
      <c r="J42" s="11"/>
      <c r="K42" s="11"/>
      <c r="L42" s="9"/>
      <c r="M42" s="10">
        <f t="shared" si="0"/>
        <v>0</v>
      </c>
    </row>
    <row r="43" spans="1:13" x14ac:dyDescent="0.35">
      <c r="A43" s="177"/>
      <c r="B43" s="45"/>
      <c r="C43" s="45"/>
      <c r="D43" s="11"/>
      <c r="E43" s="11"/>
      <c r="F43" s="11"/>
      <c r="G43" s="11"/>
      <c r="H43" s="11"/>
      <c r="I43" s="11"/>
      <c r="J43" s="11"/>
      <c r="K43" s="11"/>
      <c r="L43" s="9"/>
      <c r="M43" s="10">
        <f t="shared" si="0"/>
        <v>0</v>
      </c>
    </row>
    <row r="44" spans="1:13" x14ac:dyDescent="0.35">
      <c r="A44" s="177"/>
      <c r="B44" s="45"/>
      <c r="C44" s="45"/>
      <c r="D44" s="11"/>
      <c r="E44" s="11"/>
      <c r="F44" s="11"/>
      <c r="G44" s="11"/>
      <c r="H44" s="11"/>
      <c r="I44" s="11"/>
      <c r="J44" s="11"/>
      <c r="K44" s="11"/>
      <c r="L44" s="9"/>
      <c r="M44" s="10">
        <f t="shared" si="0"/>
        <v>0</v>
      </c>
    </row>
    <row r="45" spans="1:13" x14ac:dyDescent="0.35">
      <c r="A45" s="177"/>
      <c r="B45" s="45"/>
      <c r="C45" s="45"/>
      <c r="D45" s="11"/>
      <c r="E45" s="11"/>
      <c r="F45" s="11"/>
      <c r="G45" s="11"/>
      <c r="H45" s="11"/>
      <c r="I45" s="11"/>
      <c r="J45" s="11"/>
      <c r="K45" s="11"/>
      <c r="L45" s="9"/>
      <c r="M45" s="10">
        <f t="shared" si="0"/>
        <v>0</v>
      </c>
    </row>
    <row r="46" spans="1:13" x14ac:dyDescent="0.35">
      <c r="A46" s="17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9"/>
      <c r="M46" s="10">
        <f t="shared" si="0"/>
        <v>0</v>
      </c>
    </row>
    <row r="47" spans="1:13" x14ac:dyDescent="0.35">
      <c r="A47" s="180" t="s">
        <v>97</v>
      </c>
      <c r="B47" s="43"/>
      <c r="C47" s="43"/>
      <c r="D47" s="44">
        <f>SUM(D10:D16)</f>
        <v>0</v>
      </c>
      <c r="E47" s="44">
        <f t="shared" ref="E47:K47" si="1">SUM(E10:E16)</f>
        <v>0</v>
      </c>
      <c r="F47" s="44">
        <f t="shared" si="1"/>
        <v>0</v>
      </c>
      <c r="G47" s="44">
        <f t="shared" si="1"/>
        <v>0</v>
      </c>
      <c r="H47" s="44">
        <f t="shared" si="1"/>
        <v>0</v>
      </c>
      <c r="I47" s="44">
        <f t="shared" si="1"/>
        <v>0</v>
      </c>
      <c r="J47" s="44">
        <f t="shared" si="1"/>
        <v>0</v>
      </c>
      <c r="K47" s="44">
        <f t="shared" si="1"/>
        <v>0</v>
      </c>
      <c r="L47" s="9"/>
      <c r="M47" s="41">
        <f t="shared" si="0"/>
        <v>0</v>
      </c>
    </row>
    <row r="48" spans="1:13" ht="16" thickBot="1" x14ac:dyDescent="0.4">
      <c r="A48" s="179" t="str">
        <f>"TOTAL "&amp;UPPER(A1)</f>
        <v>TOTAL CONTRACTUAL SERVICES</v>
      </c>
      <c r="B48" s="11"/>
      <c r="C48" s="11"/>
      <c r="D48" s="13">
        <f>ROUND(SUM(D8:D46),0)</f>
        <v>0</v>
      </c>
      <c r="E48" s="13">
        <f t="shared" ref="E48:K48" si="2">ROUND(SUM(E8:E46),0)</f>
        <v>0</v>
      </c>
      <c r="F48" s="13">
        <f t="shared" si="2"/>
        <v>0</v>
      </c>
      <c r="G48" s="13">
        <f t="shared" si="2"/>
        <v>0</v>
      </c>
      <c r="H48" s="13">
        <f t="shared" si="2"/>
        <v>0</v>
      </c>
      <c r="I48" s="13">
        <f t="shared" si="2"/>
        <v>0</v>
      </c>
      <c r="J48" s="13">
        <f t="shared" si="2"/>
        <v>0</v>
      </c>
      <c r="K48" s="13">
        <f t="shared" si="2"/>
        <v>0</v>
      </c>
      <c r="L48" s="12"/>
      <c r="M48" s="13">
        <f>ROUND(SUM(M8:M46),0)</f>
        <v>0</v>
      </c>
    </row>
    <row r="49" s="150" customFormat="1" ht="16" thickTop="1" x14ac:dyDescent="0.35"/>
  </sheetData>
  <sheetProtection algorithmName="SHA-512" hashValue="TTxdpeOOhr/RUOoTi1nwU3Qp7ZkmT48riNhbIhCGetPei9iwjqjzD80s1lumopJT89ofM8zD/y6vPdngkBzWvw==" saltValue="qLLUCaQOZpDGLlgn0xV4qw==" spinCount="100000" sheet="1" objects="1" scenarios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98797-C0FD-41EC-83FF-8D063EE602EA}">
  <sheetPr>
    <tabColor rgb="FFFFFF00"/>
  </sheetPr>
  <dimension ref="A1:M49"/>
  <sheetViews>
    <sheetView zoomScaleNormal="100" workbookViewId="0">
      <pane xSplit="1" ySplit="7" topLeftCell="B8" activePane="bottomRight" state="frozen"/>
      <selection activeCell="E10" sqref="E10"/>
      <selection pane="topRight" activeCell="E10" sqref="E10"/>
      <selection pane="bottomLeft" activeCell="E10" sqref="E10"/>
      <selection pane="bottomRight" activeCell="E5" sqref="E5"/>
    </sheetView>
  </sheetViews>
  <sheetFormatPr defaultRowHeight="15.5" x14ac:dyDescent="0.35"/>
  <cols>
    <col min="1" max="1" width="20.84375" style="150" customWidth="1"/>
    <col min="2" max="2" width="10" style="150" bestFit="1" customWidth="1"/>
    <col min="3" max="3" width="13.07421875" style="150" customWidth="1"/>
    <col min="4" max="11" width="10.84375" style="150" customWidth="1"/>
    <col min="12" max="12" width="1.07421875" style="150" customWidth="1"/>
    <col min="13" max="13" width="10.84375" style="150" customWidth="1"/>
    <col min="14" max="16384" width="9.23046875" style="150"/>
  </cols>
  <sheetData>
    <row r="1" spans="1:13" x14ac:dyDescent="0.35">
      <c r="A1" s="152" t="s">
        <v>102</v>
      </c>
    </row>
    <row r="2" spans="1:13" x14ac:dyDescent="0.35">
      <c r="A2" s="152" t="s">
        <v>65</v>
      </c>
      <c r="B2" s="172" t="str">
        <f>Budget!B2</f>
        <v>Enter County</v>
      </c>
    </row>
    <row r="3" spans="1:13" x14ac:dyDescent="0.35">
      <c r="A3" s="172" t="s">
        <v>85</v>
      </c>
      <c r="B3" s="172" t="str">
        <f>Budget!B3</f>
        <v>Enter provider legal name here</v>
      </c>
    </row>
    <row r="4" spans="1:13" ht="53.25" customHeight="1" x14ac:dyDescent="0.35">
      <c r="A4" s="172"/>
      <c r="B4" s="172"/>
      <c r="D4" s="158" t="str">
        <f>IF(ISBLANK(Budget!D4),"",Budget!D4)</f>
        <v>NONE</v>
      </c>
      <c r="E4" s="158" t="str">
        <f>IF(ISBLANK(Budget!E4),"",Budget!E4)</f>
        <v>NONE</v>
      </c>
      <c r="F4" s="158" t="str">
        <f>IF(ISBLANK(Budget!F4),"",Budget!F4)</f>
        <v>NONE</v>
      </c>
      <c r="G4" s="158" t="str">
        <f>IF(ISBLANK(Budget!G4),"",Budget!G4)</f>
        <v>NONE</v>
      </c>
      <c r="H4" s="158" t="str">
        <f>IF(ISBLANK(Budget!H4),"",Budget!H4)</f>
        <v>NONE</v>
      </c>
      <c r="I4" s="158" t="str">
        <f>IF(ISBLANK(Budget!I4),"",Budget!I4)</f>
        <v>NONE</v>
      </c>
      <c r="J4" s="158" t="str">
        <f>IF(ISBLANK(Budget!J4),"",Budget!J4)</f>
        <v>NONE</v>
      </c>
      <c r="K4" s="158" t="str">
        <f>IF(ISBLANK(Budget!K4),"",Budget!K4)</f>
        <v>NONE</v>
      </c>
      <c r="L4" s="158"/>
      <c r="M4" s="174" t="s">
        <v>68</v>
      </c>
    </row>
    <row r="7" spans="1:13" x14ac:dyDescent="0.35">
      <c r="A7" s="152" t="s">
        <v>99</v>
      </c>
      <c r="B7" s="152"/>
      <c r="C7" s="152"/>
      <c r="D7" s="152" t="s">
        <v>88</v>
      </c>
      <c r="E7" s="152" t="s">
        <v>88</v>
      </c>
      <c r="F7" s="152" t="s">
        <v>88</v>
      </c>
      <c r="G7" s="152" t="s">
        <v>88</v>
      </c>
      <c r="H7" s="152" t="s">
        <v>88</v>
      </c>
      <c r="I7" s="152" t="s">
        <v>88</v>
      </c>
      <c r="J7" s="152" t="s">
        <v>88</v>
      </c>
      <c r="K7" s="152" t="s">
        <v>88</v>
      </c>
      <c r="L7" s="152"/>
      <c r="M7" s="7"/>
    </row>
    <row r="8" spans="1:13" x14ac:dyDescent="0.35">
      <c r="A8" s="177"/>
      <c r="B8" s="46"/>
      <c r="C8" s="46"/>
      <c r="D8" s="47"/>
      <c r="E8" s="47"/>
      <c r="F8" s="47"/>
      <c r="G8" s="47"/>
      <c r="H8" s="47"/>
      <c r="I8" s="47"/>
      <c r="J8" s="47"/>
      <c r="K8" s="47"/>
      <c r="L8" s="8"/>
      <c r="M8" s="7">
        <f t="shared" ref="M8:M47" si="0">SUM(D8:K8)</f>
        <v>0</v>
      </c>
    </row>
    <row r="9" spans="1:13" x14ac:dyDescent="0.35">
      <c r="A9" s="178" t="s">
        <v>89</v>
      </c>
      <c r="B9" s="45"/>
      <c r="C9" s="45"/>
      <c r="D9" s="42"/>
      <c r="E9" s="42"/>
      <c r="F9" s="42"/>
      <c r="G9" s="42"/>
      <c r="H9" s="42"/>
      <c r="I9" s="42"/>
      <c r="J9" s="42"/>
      <c r="K9" s="42"/>
      <c r="L9" s="9"/>
      <c r="M9" s="10">
        <f t="shared" si="0"/>
        <v>0</v>
      </c>
    </row>
    <row r="10" spans="1:13" x14ac:dyDescent="0.35">
      <c r="A10" s="178"/>
      <c r="B10" s="45"/>
      <c r="C10" s="45"/>
      <c r="D10" s="42"/>
      <c r="E10" s="42"/>
      <c r="F10" s="42"/>
      <c r="G10" s="42"/>
      <c r="H10" s="42"/>
      <c r="I10" s="42"/>
      <c r="J10" s="42"/>
      <c r="K10" s="42"/>
      <c r="L10" s="9"/>
      <c r="M10" s="10">
        <f t="shared" si="0"/>
        <v>0</v>
      </c>
    </row>
    <row r="11" spans="1:13" x14ac:dyDescent="0.35">
      <c r="A11" s="178"/>
      <c r="B11" s="45"/>
      <c r="C11" s="45"/>
      <c r="D11" s="42"/>
      <c r="E11" s="42"/>
      <c r="F11" s="42"/>
      <c r="G11" s="42"/>
      <c r="H11" s="42"/>
      <c r="I11" s="42"/>
      <c r="J11" s="42"/>
      <c r="K11" s="42"/>
      <c r="L11" s="9"/>
      <c r="M11" s="10">
        <f t="shared" si="0"/>
        <v>0</v>
      </c>
    </row>
    <row r="12" spans="1:13" x14ac:dyDescent="0.35">
      <c r="A12" s="178"/>
      <c r="B12" s="45"/>
      <c r="C12" s="45"/>
      <c r="D12" s="42"/>
      <c r="E12" s="42"/>
      <c r="F12" s="42"/>
      <c r="G12" s="42"/>
      <c r="H12" s="42"/>
      <c r="I12" s="42"/>
      <c r="J12" s="42"/>
      <c r="K12" s="42"/>
      <c r="L12" s="9"/>
      <c r="M12" s="10">
        <f t="shared" si="0"/>
        <v>0</v>
      </c>
    </row>
    <row r="13" spans="1:13" x14ac:dyDescent="0.35">
      <c r="A13" s="178"/>
      <c r="B13" s="45"/>
      <c r="C13" s="45"/>
      <c r="D13" s="42"/>
      <c r="E13" s="42"/>
      <c r="F13" s="42"/>
      <c r="G13" s="42"/>
      <c r="H13" s="42"/>
      <c r="I13" s="42"/>
      <c r="J13" s="42"/>
      <c r="K13" s="42"/>
      <c r="L13" s="9"/>
      <c r="M13" s="10">
        <f t="shared" si="0"/>
        <v>0</v>
      </c>
    </row>
    <row r="14" spans="1:13" x14ac:dyDescent="0.35">
      <c r="A14" s="178"/>
      <c r="B14" s="45"/>
      <c r="C14" s="45"/>
      <c r="D14" s="42"/>
      <c r="E14" s="42"/>
      <c r="F14" s="42"/>
      <c r="G14" s="42"/>
      <c r="H14" s="42"/>
      <c r="I14" s="42"/>
      <c r="J14" s="42"/>
      <c r="K14" s="42"/>
      <c r="L14" s="9"/>
      <c r="M14" s="10">
        <f t="shared" si="0"/>
        <v>0</v>
      </c>
    </row>
    <row r="15" spans="1:13" x14ac:dyDescent="0.35">
      <c r="A15" s="178"/>
      <c r="B15" s="45"/>
      <c r="C15" s="45"/>
      <c r="D15" s="42"/>
      <c r="E15" s="42"/>
      <c r="F15" s="42"/>
      <c r="G15" s="42"/>
      <c r="H15" s="42"/>
      <c r="I15" s="42"/>
      <c r="J15" s="42"/>
      <c r="K15" s="42"/>
      <c r="L15" s="9"/>
      <c r="M15" s="10">
        <f t="shared" si="0"/>
        <v>0</v>
      </c>
    </row>
    <row r="16" spans="1:13" x14ac:dyDescent="0.35">
      <c r="A16" s="178"/>
      <c r="B16" s="45"/>
      <c r="C16" s="45"/>
      <c r="D16" s="42"/>
      <c r="E16" s="42"/>
      <c r="F16" s="42"/>
      <c r="G16" s="42"/>
      <c r="H16" s="42"/>
      <c r="I16" s="42"/>
      <c r="J16" s="42"/>
      <c r="K16" s="42"/>
      <c r="L16" s="9"/>
      <c r="M16" s="10">
        <f t="shared" si="0"/>
        <v>0</v>
      </c>
    </row>
    <row r="17" spans="1:13" x14ac:dyDescent="0.35">
      <c r="A17" s="181" t="s">
        <v>91</v>
      </c>
      <c r="B17" s="45"/>
      <c r="C17" s="45"/>
      <c r="D17" s="11"/>
      <c r="E17" s="11"/>
      <c r="F17" s="11"/>
      <c r="G17" s="11"/>
      <c r="H17" s="11"/>
      <c r="I17" s="11"/>
      <c r="J17" s="11"/>
      <c r="K17" s="11"/>
      <c r="L17" s="9"/>
      <c r="M17" s="10">
        <f t="shared" si="0"/>
        <v>0</v>
      </c>
    </row>
    <row r="18" spans="1:13" x14ac:dyDescent="0.35">
      <c r="A18" s="177"/>
      <c r="B18" s="45"/>
      <c r="C18" s="45"/>
      <c r="D18" s="11"/>
      <c r="E18" s="11"/>
      <c r="F18" s="11"/>
      <c r="G18" s="11"/>
      <c r="H18" s="11"/>
      <c r="I18" s="11"/>
      <c r="J18" s="11"/>
      <c r="K18" s="11"/>
      <c r="L18" s="9"/>
      <c r="M18" s="10">
        <f t="shared" si="0"/>
        <v>0</v>
      </c>
    </row>
    <row r="19" spans="1:13" x14ac:dyDescent="0.35">
      <c r="A19" s="177"/>
      <c r="B19" s="45"/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0">
        <f t="shared" si="0"/>
        <v>0</v>
      </c>
    </row>
    <row r="20" spans="1:13" x14ac:dyDescent="0.35">
      <c r="A20" s="177"/>
      <c r="B20" s="45"/>
      <c r="C20" s="45"/>
      <c r="D20" s="11"/>
      <c r="E20" s="11"/>
      <c r="F20" s="11"/>
      <c r="G20" s="11"/>
      <c r="H20" s="11"/>
      <c r="I20" s="11"/>
      <c r="J20" s="11"/>
      <c r="K20" s="11"/>
      <c r="L20" s="9"/>
      <c r="M20" s="10">
        <f t="shared" si="0"/>
        <v>0</v>
      </c>
    </row>
    <row r="21" spans="1:13" x14ac:dyDescent="0.35">
      <c r="A21" s="177"/>
      <c r="B21" s="45"/>
      <c r="C21" s="45"/>
      <c r="D21" s="11"/>
      <c r="E21" s="11"/>
      <c r="F21" s="11"/>
      <c r="G21" s="11"/>
      <c r="H21" s="11"/>
      <c r="I21" s="11"/>
      <c r="J21" s="11"/>
      <c r="K21" s="11"/>
      <c r="L21" s="9"/>
      <c r="M21" s="10">
        <f t="shared" si="0"/>
        <v>0</v>
      </c>
    </row>
    <row r="22" spans="1:13" x14ac:dyDescent="0.35">
      <c r="A22" s="177"/>
      <c r="B22" s="45"/>
      <c r="C22" s="45"/>
      <c r="D22" s="11"/>
      <c r="E22" s="11"/>
      <c r="F22" s="11"/>
      <c r="G22" s="11"/>
      <c r="H22" s="11"/>
      <c r="I22" s="11"/>
      <c r="J22" s="11"/>
      <c r="K22" s="11"/>
      <c r="L22" s="9"/>
      <c r="M22" s="10">
        <f t="shared" si="0"/>
        <v>0</v>
      </c>
    </row>
    <row r="23" spans="1:13" x14ac:dyDescent="0.35">
      <c r="A23" s="177"/>
      <c r="B23" s="45"/>
      <c r="C23" s="45"/>
      <c r="D23" s="11"/>
      <c r="E23" s="11"/>
      <c r="F23" s="11"/>
      <c r="G23" s="11"/>
      <c r="H23" s="11"/>
      <c r="I23" s="11"/>
      <c r="J23" s="11"/>
      <c r="K23" s="11"/>
      <c r="L23" s="9"/>
      <c r="M23" s="10">
        <f t="shared" si="0"/>
        <v>0</v>
      </c>
    </row>
    <row r="24" spans="1:13" x14ac:dyDescent="0.35">
      <c r="A24" s="177"/>
      <c r="B24" s="45"/>
      <c r="C24" s="45"/>
      <c r="D24" s="11"/>
      <c r="E24" s="11"/>
      <c r="F24" s="11"/>
      <c r="G24" s="11"/>
      <c r="H24" s="11"/>
      <c r="I24" s="11"/>
      <c r="J24" s="11"/>
      <c r="K24" s="11"/>
      <c r="L24" s="9"/>
      <c r="M24" s="10">
        <f t="shared" si="0"/>
        <v>0</v>
      </c>
    </row>
    <row r="25" spans="1:13" x14ac:dyDescent="0.35">
      <c r="A25" s="177"/>
      <c r="B25" s="45"/>
      <c r="C25" s="45"/>
      <c r="D25" s="11"/>
      <c r="E25" s="11"/>
      <c r="F25" s="11"/>
      <c r="G25" s="11"/>
      <c r="H25" s="11"/>
      <c r="I25" s="11"/>
      <c r="J25" s="11"/>
      <c r="K25" s="11"/>
      <c r="L25" s="9"/>
      <c r="M25" s="10">
        <f t="shared" si="0"/>
        <v>0</v>
      </c>
    </row>
    <row r="26" spans="1:13" x14ac:dyDescent="0.35">
      <c r="A26" s="17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9"/>
      <c r="M26" s="10">
        <f t="shared" si="0"/>
        <v>0</v>
      </c>
    </row>
    <row r="27" spans="1:13" x14ac:dyDescent="0.35">
      <c r="A27" s="17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9"/>
      <c r="M27" s="10">
        <f t="shared" si="0"/>
        <v>0</v>
      </c>
    </row>
    <row r="28" spans="1:13" x14ac:dyDescent="0.35">
      <c r="A28" s="17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9"/>
      <c r="M28" s="10">
        <f t="shared" si="0"/>
        <v>0</v>
      </c>
    </row>
    <row r="29" spans="1:13" x14ac:dyDescent="0.35">
      <c r="A29" s="177"/>
      <c r="B29" s="45"/>
      <c r="C29" s="45"/>
      <c r="D29" s="11"/>
      <c r="E29" s="11"/>
      <c r="F29" s="11"/>
      <c r="G29" s="11"/>
      <c r="H29" s="11"/>
      <c r="I29" s="11"/>
      <c r="J29" s="11"/>
      <c r="K29" s="11"/>
      <c r="L29" s="9"/>
      <c r="M29" s="10">
        <f t="shared" si="0"/>
        <v>0</v>
      </c>
    </row>
    <row r="30" spans="1:13" x14ac:dyDescent="0.35">
      <c r="A30" s="177"/>
      <c r="B30" s="45"/>
      <c r="C30" s="45"/>
      <c r="D30" s="11"/>
      <c r="E30" s="11"/>
      <c r="F30" s="11"/>
      <c r="G30" s="11"/>
      <c r="H30" s="11"/>
      <c r="I30" s="11"/>
      <c r="J30" s="11"/>
      <c r="K30" s="11"/>
      <c r="L30" s="9"/>
      <c r="M30" s="10">
        <f t="shared" si="0"/>
        <v>0</v>
      </c>
    </row>
    <row r="31" spans="1:13" x14ac:dyDescent="0.35">
      <c r="A31" s="177"/>
      <c r="B31" s="45"/>
      <c r="C31" s="45"/>
      <c r="D31" s="11"/>
      <c r="E31" s="11"/>
      <c r="F31" s="11"/>
      <c r="G31" s="11"/>
      <c r="H31" s="11"/>
      <c r="I31" s="11"/>
      <c r="J31" s="11"/>
      <c r="K31" s="11"/>
      <c r="L31" s="9"/>
      <c r="M31" s="10">
        <f t="shared" si="0"/>
        <v>0</v>
      </c>
    </row>
    <row r="32" spans="1:13" x14ac:dyDescent="0.35">
      <c r="A32" s="177"/>
      <c r="B32" s="45"/>
      <c r="C32" s="45"/>
      <c r="D32" s="11"/>
      <c r="E32" s="11"/>
      <c r="F32" s="11"/>
      <c r="G32" s="11"/>
      <c r="H32" s="11"/>
      <c r="I32" s="11"/>
      <c r="J32" s="11"/>
      <c r="K32" s="11"/>
      <c r="L32" s="9"/>
      <c r="M32" s="10">
        <f t="shared" si="0"/>
        <v>0</v>
      </c>
    </row>
    <row r="33" spans="1:13" x14ac:dyDescent="0.35">
      <c r="A33" s="177"/>
      <c r="B33" s="45"/>
      <c r="C33" s="45"/>
      <c r="D33" s="11"/>
      <c r="E33" s="11"/>
      <c r="F33" s="11"/>
      <c r="G33" s="11"/>
      <c r="H33" s="11"/>
      <c r="I33" s="11"/>
      <c r="J33" s="11"/>
      <c r="K33" s="11"/>
      <c r="L33" s="9"/>
      <c r="M33" s="10">
        <f t="shared" si="0"/>
        <v>0</v>
      </c>
    </row>
    <row r="34" spans="1:13" x14ac:dyDescent="0.35">
      <c r="A34" s="177"/>
      <c r="B34" s="45"/>
      <c r="C34" s="45"/>
      <c r="D34" s="11"/>
      <c r="E34" s="11"/>
      <c r="F34" s="11"/>
      <c r="G34" s="11"/>
      <c r="H34" s="11"/>
      <c r="I34" s="11"/>
      <c r="J34" s="11"/>
      <c r="K34" s="11"/>
      <c r="L34" s="9"/>
      <c r="M34" s="10">
        <f t="shared" si="0"/>
        <v>0</v>
      </c>
    </row>
    <row r="35" spans="1:13" x14ac:dyDescent="0.35">
      <c r="A35" s="177"/>
      <c r="B35" s="45"/>
      <c r="C35" s="45"/>
      <c r="D35" s="11"/>
      <c r="E35" s="11"/>
      <c r="F35" s="11"/>
      <c r="G35" s="11"/>
      <c r="H35" s="11"/>
      <c r="I35" s="11"/>
      <c r="J35" s="11"/>
      <c r="K35" s="11"/>
      <c r="L35" s="9"/>
      <c r="M35" s="10">
        <f t="shared" si="0"/>
        <v>0</v>
      </c>
    </row>
    <row r="36" spans="1:13" x14ac:dyDescent="0.35">
      <c r="A36" s="177"/>
      <c r="B36" s="45"/>
      <c r="C36" s="45"/>
      <c r="D36" s="11"/>
      <c r="E36" s="11"/>
      <c r="F36" s="11"/>
      <c r="G36" s="11"/>
      <c r="H36" s="11"/>
      <c r="I36" s="11"/>
      <c r="J36" s="11"/>
      <c r="K36" s="11"/>
      <c r="L36" s="9"/>
      <c r="M36" s="10">
        <f t="shared" si="0"/>
        <v>0</v>
      </c>
    </row>
    <row r="37" spans="1:13" x14ac:dyDescent="0.35">
      <c r="A37" s="177"/>
      <c r="B37" s="45"/>
      <c r="C37" s="45"/>
      <c r="D37" s="11"/>
      <c r="E37" s="11"/>
      <c r="F37" s="11"/>
      <c r="G37" s="11"/>
      <c r="H37" s="11"/>
      <c r="I37" s="11"/>
      <c r="J37" s="11"/>
      <c r="K37" s="11"/>
      <c r="L37" s="9"/>
      <c r="M37" s="10">
        <f t="shared" si="0"/>
        <v>0</v>
      </c>
    </row>
    <row r="38" spans="1:13" x14ac:dyDescent="0.35">
      <c r="A38" s="177"/>
      <c r="B38" s="45"/>
      <c r="C38" s="45"/>
      <c r="D38" s="11"/>
      <c r="E38" s="11"/>
      <c r="F38" s="11"/>
      <c r="G38" s="11"/>
      <c r="H38" s="11"/>
      <c r="I38" s="11"/>
      <c r="J38" s="11"/>
      <c r="K38" s="11"/>
      <c r="L38" s="9"/>
      <c r="M38" s="10">
        <f t="shared" si="0"/>
        <v>0</v>
      </c>
    </row>
    <row r="39" spans="1:13" x14ac:dyDescent="0.35">
      <c r="A39" s="17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9"/>
      <c r="M39" s="10">
        <f t="shared" si="0"/>
        <v>0</v>
      </c>
    </row>
    <row r="40" spans="1:13" x14ac:dyDescent="0.35">
      <c r="A40" s="177"/>
      <c r="B40" s="45"/>
      <c r="C40" s="45"/>
      <c r="D40" s="11"/>
      <c r="E40" s="11"/>
      <c r="F40" s="11"/>
      <c r="G40" s="11"/>
      <c r="H40" s="11"/>
      <c r="I40" s="11"/>
      <c r="J40" s="11"/>
      <c r="K40" s="11"/>
      <c r="L40" s="9"/>
      <c r="M40" s="10">
        <f t="shared" si="0"/>
        <v>0</v>
      </c>
    </row>
    <row r="41" spans="1:13" x14ac:dyDescent="0.35">
      <c r="A41" s="177"/>
      <c r="B41" s="45"/>
      <c r="C41" s="45"/>
      <c r="D41" s="11"/>
      <c r="E41" s="11"/>
      <c r="F41" s="11"/>
      <c r="G41" s="11"/>
      <c r="H41" s="11"/>
      <c r="I41" s="11"/>
      <c r="J41" s="11"/>
      <c r="K41" s="11"/>
      <c r="L41" s="9"/>
      <c r="M41" s="10">
        <f t="shared" si="0"/>
        <v>0</v>
      </c>
    </row>
    <row r="42" spans="1:13" x14ac:dyDescent="0.35">
      <c r="A42" s="177"/>
      <c r="B42" s="45"/>
      <c r="C42" s="45"/>
      <c r="D42" s="11"/>
      <c r="E42" s="11"/>
      <c r="F42" s="11"/>
      <c r="G42" s="11"/>
      <c r="H42" s="11"/>
      <c r="I42" s="11"/>
      <c r="J42" s="11"/>
      <c r="K42" s="11"/>
      <c r="L42" s="9"/>
      <c r="M42" s="10">
        <f t="shared" si="0"/>
        <v>0</v>
      </c>
    </row>
    <row r="43" spans="1:13" x14ac:dyDescent="0.35">
      <c r="A43" s="177"/>
      <c r="B43" s="45"/>
      <c r="C43" s="45"/>
      <c r="D43" s="11"/>
      <c r="E43" s="11"/>
      <c r="F43" s="11"/>
      <c r="G43" s="11"/>
      <c r="H43" s="11"/>
      <c r="I43" s="11"/>
      <c r="J43" s="11"/>
      <c r="K43" s="11"/>
      <c r="L43" s="9"/>
      <c r="M43" s="10">
        <f t="shared" si="0"/>
        <v>0</v>
      </c>
    </row>
    <row r="44" spans="1:13" x14ac:dyDescent="0.35">
      <c r="A44" s="177"/>
      <c r="B44" s="45"/>
      <c r="C44" s="45"/>
      <c r="D44" s="11"/>
      <c r="E44" s="11"/>
      <c r="F44" s="11"/>
      <c r="G44" s="11"/>
      <c r="H44" s="11"/>
      <c r="I44" s="11"/>
      <c r="J44" s="11"/>
      <c r="K44" s="11"/>
      <c r="L44" s="9"/>
      <c r="M44" s="10">
        <f t="shared" si="0"/>
        <v>0</v>
      </c>
    </row>
    <row r="45" spans="1:13" x14ac:dyDescent="0.35">
      <c r="A45" s="177"/>
      <c r="B45" s="45"/>
      <c r="C45" s="45"/>
      <c r="D45" s="11"/>
      <c r="E45" s="11"/>
      <c r="F45" s="11"/>
      <c r="G45" s="11"/>
      <c r="H45" s="11"/>
      <c r="I45" s="11"/>
      <c r="J45" s="11"/>
      <c r="K45" s="11"/>
      <c r="L45" s="9"/>
      <c r="M45" s="10">
        <f t="shared" si="0"/>
        <v>0</v>
      </c>
    </row>
    <row r="46" spans="1:13" x14ac:dyDescent="0.35">
      <c r="A46" s="17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9"/>
      <c r="M46" s="10">
        <f t="shared" si="0"/>
        <v>0</v>
      </c>
    </row>
    <row r="47" spans="1:13" x14ac:dyDescent="0.35">
      <c r="A47" s="180" t="s">
        <v>97</v>
      </c>
      <c r="B47" s="43"/>
      <c r="C47" s="43"/>
      <c r="D47" s="44">
        <f>SUM(D10:D16)</f>
        <v>0</v>
      </c>
      <c r="E47" s="44">
        <f t="shared" ref="E47:K47" si="1">SUM(E10:E16)</f>
        <v>0</v>
      </c>
      <c r="F47" s="44">
        <f t="shared" si="1"/>
        <v>0</v>
      </c>
      <c r="G47" s="44">
        <f t="shared" si="1"/>
        <v>0</v>
      </c>
      <c r="H47" s="44">
        <f t="shared" si="1"/>
        <v>0</v>
      </c>
      <c r="I47" s="44">
        <f t="shared" si="1"/>
        <v>0</v>
      </c>
      <c r="J47" s="44">
        <f t="shared" si="1"/>
        <v>0</v>
      </c>
      <c r="K47" s="44">
        <f t="shared" si="1"/>
        <v>0</v>
      </c>
      <c r="L47" s="9"/>
      <c r="M47" s="41">
        <f t="shared" si="0"/>
        <v>0</v>
      </c>
    </row>
    <row r="48" spans="1:13" ht="16" thickBot="1" x14ac:dyDescent="0.4">
      <c r="A48" s="179" t="str">
        <f>"TOTAL "&amp;UPPER(A1)</f>
        <v>TOTAL OCCUPANCY</v>
      </c>
      <c r="B48" s="11">
        <f>SUM(B9:B47)</f>
        <v>0</v>
      </c>
      <c r="C48" s="11"/>
      <c r="D48" s="13">
        <f>ROUND(SUM(D8:D46),0)</f>
        <v>0</v>
      </c>
      <c r="E48" s="13">
        <f t="shared" ref="E48:L48" si="2">ROUND(SUM(E8:E46),0)</f>
        <v>0</v>
      </c>
      <c r="F48" s="13">
        <f t="shared" si="2"/>
        <v>0</v>
      </c>
      <c r="G48" s="13">
        <f t="shared" si="2"/>
        <v>0</v>
      </c>
      <c r="H48" s="13">
        <f t="shared" si="2"/>
        <v>0</v>
      </c>
      <c r="I48" s="13">
        <f t="shared" si="2"/>
        <v>0</v>
      </c>
      <c r="J48" s="13">
        <f t="shared" si="2"/>
        <v>0</v>
      </c>
      <c r="K48" s="13">
        <f t="shared" si="2"/>
        <v>0</v>
      </c>
      <c r="L48" s="13">
        <f t="shared" si="2"/>
        <v>0</v>
      </c>
      <c r="M48" s="13">
        <f>ROUND(SUM(M8:M46),0)</f>
        <v>0</v>
      </c>
    </row>
    <row r="49" s="150" customFormat="1" ht="16" thickTop="1" x14ac:dyDescent="0.35"/>
  </sheetData>
  <sheetProtection algorithmName="SHA-512" hashValue="M7t2+nYQm7xZVFdIbfGs04lUdiz3HU9CbrsUwEUo4XQyZwV6PftmCehgIcbtb41QtwbYby2YtEtPd4BR+OxocA==" saltValue="FAQD68b28rqqOXmRaf0R1A==" spinCount="100000" sheet="1" objects="1" scenarios="1"/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D9B5E-3EC3-4B55-88EC-A1558C21DFBE}">
  <sheetPr>
    <tabColor rgb="FFFFFF00"/>
  </sheetPr>
  <dimension ref="A1:M49"/>
  <sheetViews>
    <sheetView workbookViewId="0">
      <pane xSplit="1" ySplit="7" topLeftCell="B8" activePane="bottomRight" state="frozen"/>
      <selection activeCell="E10" sqref="E10"/>
      <selection pane="topRight" activeCell="E10" sqref="E10"/>
      <selection pane="bottomLeft" activeCell="E10" sqref="E10"/>
      <selection pane="bottomRight" sqref="A1:XFD1048576"/>
    </sheetView>
  </sheetViews>
  <sheetFormatPr defaultRowHeight="15.5" x14ac:dyDescent="0.35"/>
  <cols>
    <col min="1" max="1" width="20.84375" style="150" customWidth="1"/>
    <col min="2" max="2" width="10" style="150" bestFit="1" customWidth="1"/>
    <col min="3" max="3" width="13.07421875" style="150" customWidth="1"/>
    <col min="4" max="11" width="10.84375" style="150" customWidth="1"/>
    <col min="12" max="12" width="1.07421875" style="150" customWidth="1"/>
    <col min="13" max="13" width="10.84375" style="150" customWidth="1"/>
    <col min="14" max="16384" width="9.23046875" style="150"/>
  </cols>
  <sheetData>
    <row r="1" spans="1:13" x14ac:dyDescent="0.35">
      <c r="A1" s="152" t="s">
        <v>80</v>
      </c>
    </row>
    <row r="2" spans="1:13" x14ac:dyDescent="0.35">
      <c r="A2" s="152" t="s">
        <v>65</v>
      </c>
      <c r="B2" s="172" t="str">
        <f>Budget!B2</f>
        <v>Enter County</v>
      </c>
    </row>
    <row r="3" spans="1:13" x14ac:dyDescent="0.35">
      <c r="A3" s="172" t="s">
        <v>85</v>
      </c>
      <c r="B3" s="172" t="str">
        <f>Budget!B3</f>
        <v>Enter provider legal name here</v>
      </c>
    </row>
    <row r="4" spans="1:13" ht="53.25" customHeight="1" x14ac:dyDescent="0.35">
      <c r="A4" s="172"/>
      <c r="B4" s="172"/>
      <c r="D4" s="158" t="str">
        <f>IF(ISBLANK(Budget!D4),"",Budget!D4)</f>
        <v>NONE</v>
      </c>
      <c r="E4" s="158" t="str">
        <f>IF(ISBLANK(Budget!E4),"",Budget!E4)</f>
        <v>NONE</v>
      </c>
      <c r="F4" s="158" t="str">
        <f>IF(ISBLANK(Budget!F4),"",Budget!F4)</f>
        <v>NONE</v>
      </c>
      <c r="G4" s="158" t="str">
        <f>IF(ISBLANK(Budget!G4),"",Budget!G4)</f>
        <v>NONE</v>
      </c>
      <c r="H4" s="158" t="str">
        <f>IF(ISBLANK(Budget!H4),"",Budget!H4)</f>
        <v>NONE</v>
      </c>
      <c r="I4" s="158" t="str">
        <f>IF(ISBLANK(Budget!I4),"",Budget!I4)</f>
        <v>NONE</v>
      </c>
      <c r="J4" s="158" t="str">
        <f>IF(ISBLANK(Budget!J4),"",Budget!J4)</f>
        <v>NONE</v>
      </c>
      <c r="K4" s="158" t="str">
        <f>IF(ISBLANK(Budget!K4),"",Budget!K4)</f>
        <v>NONE</v>
      </c>
      <c r="L4" s="158"/>
      <c r="M4" s="174" t="s">
        <v>68</v>
      </c>
    </row>
    <row r="7" spans="1:13" x14ac:dyDescent="0.35">
      <c r="A7" s="152" t="s">
        <v>99</v>
      </c>
      <c r="B7" s="152"/>
      <c r="C7" s="152"/>
      <c r="D7" s="152" t="s">
        <v>88</v>
      </c>
      <c r="E7" s="152" t="s">
        <v>88</v>
      </c>
      <c r="F7" s="152" t="s">
        <v>88</v>
      </c>
      <c r="G7" s="152" t="s">
        <v>88</v>
      </c>
      <c r="H7" s="152" t="s">
        <v>88</v>
      </c>
      <c r="I7" s="152" t="s">
        <v>88</v>
      </c>
      <c r="J7" s="152" t="s">
        <v>88</v>
      </c>
      <c r="K7" s="152" t="s">
        <v>88</v>
      </c>
      <c r="L7" s="152"/>
      <c r="M7" s="7"/>
    </row>
    <row r="8" spans="1:13" x14ac:dyDescent="0.35">
      <c r="A8" s="177"/>
      <c r="B8" s="46"/>
      <c r="C8" s="46"/>
      <c r="D8" s="47"/>
      <c r="E8" s="47"/>
      <c r="F8" s="47"/>
      <c r="G8" s="47"/>
      <c r="H8" s="47"/>
      <c r="I8" s="47"/>
      <c r="J8" s="47"/>
      <c r="K8" s="47"/>
      <c r="L8" s="8"/>
      <c r="M8" s="7">
        <f t="shared" ref="M8:M47" si="0">SUM(D8:K8)</f>
        <v>0</v>
      </c>
    </row>
    <row r="9" spans="1:13" x14ac:dyDescent="0.35">
      <c r="A9" s="178" t="s">
        <v>89</v>
      </c>
      <c r="B9" s="45"/>
      <c r="C9" s="45"/>
      <c r="D9" s="42"/>
      <c r="E9" s="42"/>
      <c r="F9" s="42"/>
      <c r="G9" s="42"/>
      <c r="H9" s="42"/>
      <c r="I9" s="42"/>
      <c r="J9" s="42"/>
      <c r="K9" s="42"/>
      <c r="L9" s="9"/>
      <c r="M9" s="10">
        <f t="shared" si="0"/>
        <v>0</v>
      </c>
    </row>
    <row r="10" spans="1:13" x14ac:dyDescent="0.35">
      <c r="A10" s="178"/>
      <c r="B10" s="45"/>
      <c r="C10" s="45"/>
      <c r="D10" s="42"/>
      <c r="E10" s="42"/>
      <c r="F10" s="42"/>
      <c r="G10" s="42"/>
      <c r="H10" s="42"/>
      <c r="I10" s="42"/>
      <c r="J10" s="42"/>
      <c r="K10" s="42"/>
      <c r="L10" s="9"/>
      <c r="M10" s="10">
        <f t="shared" si="0"/>
        <v>0</v>
      </c>
    </row>
    <row r="11" spans="1:13" x14ac:dyDescent="0.35">
      <c r="A11" s="178"/>
      <c r="B11" s="45"/>
      <c r="C11" s="45"/>
      <c r="D11" s="42"/>
      <c r="E11" s="42"/>
      <c r="F11" s="42"/>
      <c r="G11" s="42"/>
      <c r="H11" s="42"/>
      <c r="I11" s="42"/>
      <c r="J11" s="42"/>
      <c r="K11" s="42"/>
      <c r="L11" s="9"/>
      <c r="M11" s="10">
        <f t="shared" si="0"/>
        <v>0</v>
      </c>
    </row>
    <row r="12" spans="1:13" x14ac:dyDescent="0.35">
      <c r="A12" s="178"/>
      <c r="B12" s="45"/>
      <c r="C12" s="45"/>
      <c r="D12" s="42"/>
      <c r="E12" s="42"/>
      <c r="F12" s="42"/>
      <c r="G12" s="42"/>
      <c r="H12" s="42"/>
      <c r="I12" s="42"/>
      <c r="J12" s="42"/>
      <c r="K12" s="42"/>
      <c r="L12" s="9"/>
      <c r="M12" s="10">
        <f t="shared" si="0"/>
        <v>0</v>
      </c>
    </row>
    <row r="13" spans="1:13" x14ac:dyDescent="0.35">
      <c r="A13" s="178"/>
      <c r="B13" s="45"/>
      <c r="C13" s="45"/>
      <c r="D13" s="42"/>
      <c r="E13" s="42"/>
      <c r="F13" s="42"/>
      <c r="G13" s="42"/>
      <c r="H13" s="42"/>
      <c r="I13" s="42"/>
      <c r="J13" s="42"/>
      <c r="K13" s="42"/>
      <c r="L13" s="9"/>
      <c r="M13" s="10">
        <f t="shared" si="0"/>
        <v>0</v>
      </c>
    </row>
    <row r="14" spans="1:13" x14ac:dyDescent="0.35">
      <c r="A14" s="178"/>
      <c r="B14" s="45"/>
      <c r="C14" s="45"/>
      <c r="D14" s="42"/>
      <c r="E14" s="42"/>
      <c r="F14" s="42"/>
      <c r="G14" s="42"/>
      <c r="H14" s="42"/>
      <c r="I14" s="42"/>
      <c r="J14" s="42"/>
      <c r="K14" s="42"/>
      <c r="L14" s="9"/>
      <c r="M14" s="10">
        <f t="shared" si="0"/>
        <v>0</v>
      </c>
    </row>
    <row r="15" spans="1:13" x14ac:dyDescent="0.35">
      <c r="A15" s="178"/>
      <c r="B15" s="45"/>
      <c r="C15" s="45"/>
      <c r="D15" s="42"/>
      <c r="E15" s="42"/>
      <c r="F15" s="42"/>
      <c r="G15" s="42"/>
      <c r="H15" s="42"/>
      <c r="I15" s="42"/>
      <c r="J15" s="42"/>
      <c r="K15" s="42"/>
      <c r="L15" s="9"/>
      <c r="M15" s="10">
        <f t="shared" si="0"/>
        <v>0</v>
      </c>
    </row>
    <row r="16" spans="1:13" x14ac:dyDescent="0.35">
      <c r="A16" s="178"/>
      <c r="B16" s="45"/>
      <c r="C16" s="45"/>
      <c r="D16" s="42"/>
      <c r="E16" s="42"/>
      <c r="F16" s="42"/>
      <c r="G16" s="42"/>
      <c r="H16" s="42"/>
      <c r="I16" s="42"/>
      <c r="J16" s="42"/>
      <c r="K16" s="42"/>
      <c r="L16" s="9"/>
      <c r="M16" s="10">
        <f t="shared" si="0"/>
        <v>0</v>
      </c>
    </row>
    <row r="17" spans="1:13" x14ac:dyDescent="0.35">
      <c r="A17" s="181" t="s">
        <v>91</v>
      </c>
      <c r="B17" s="45"/>
      <c r="C17" s="45"/>
      <c r="D17" s="11"/>
      <c r="E17" s="11"/>
      <c r="F17" s="11"/>
      <c r="G17" s="11"/>
      <c r="H17" s="11"/>
      <c r="I17" s="11"/>
      <c r="J17" s="11"/>
      <c r="K17" s="11"/>
      <c r="L17" s="9"/>
      <c r="M17" s="10">
        <f t="shared" si="0"/>
        <v>0</v>
      </c>
    </row>
    <row r="18" spans="1:13" x14ac:dyDescent="0.35">
      <c r="A18" s="177"/>
      <c r="B18" s="45"/>
      <c r="C18" s="45"/>
      <c r="D18" s="11"/>
      <c r="E18" s="11"/>
      <c r="F18" s="11"/>
      <c r="G18" s="11"/>
      <c r="H18" s="11"/>
      <c r="I18" s="11"/>
      <c r="J18" s="11"/>
      <c r="K18" s="11"/>
      <c r="L18" s="9"/>
      <c r="M18" s="10">
        <f t="shared" si="0"/>
        <v>0</v>
      </c>
    </row>
    <row r="19" spans="1:13" x14ac:dyDescent="0.35">
      <c r="A19" s="177"/>
      <c r="B19" s="45"/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0">
        <f t="shared" si="0"/>
        <v>0</v>
      </c>
    </row>
    <row r="20" spans="1:13" x14ac:dyDescent="0.35">
      <c r="A20" s="177"/>
      <c r="B20" s="45"/>
      <c r="C20" s="45"/>
      <c r="D20" s="11"/>
      <c r="E20" s="11"/>
      <c r="F20" s="11"/>
      <c r="G20" s="11"/>
      <c r="H20" s="11"/>
      <c r="I20" s="11"/>
      <c r="J20" s="11"/>
      <c r="K20" s="11"/>
      <c r="L20" s="9"/>
      <c r="M20" s="10">
        <f t="shared" si="0"/>
        <v>0</v>
      </c>
    </row>
    <row r="21" spans="1:13" x14ac:dyDescent="0.35">
      <c r="A21" s="177"/>
      <c r="B21" s="45"/>
      <c r="C21" s="45"/>
      <c r="D21" s="11"/>
      <c r="E21" s="11"/>
      <c r="F21" s="11"/>
      <c r="G21" s="11"/>
      <c r="H21" s="11"/>
      <c r="I21" s="11"/>
      <c r="J21" s="11"/>
      <c r="K21" s="11"/>
      <c r="L21" s="9"/>
      <c r="M21" s="10">
        <f t="shared" si="0"/>
        <v>0</v>
      </c>
    </row>
    <row r="22" spans="1:13" x14ac:dyDescent="0.35">
      <c r="A22" s="177"/>
      <c r="B22" s="45"/>
      <c r="C22" s="45"/>
      <c r="D22" s="11"/>
      <c r="E22" s="11"/>
      <c r="F22" s="11"/>
      <c r="G22" s="11"/>
      <c r="H22" s="11"/>
      <c r="I22" s="11"/>
      <c r="J22" s="11"/>
      <c r="K22" s="11"/>
      <c r="L22" s="9"/>
      <c r="M22" s="10">
        <f t="shared" si="0"/>
        <v>0</v>
      </c>
    </row>
    <row r="23" spans="1:13" x14ac:dyDescent="0.35">
      <c r="A23" s="177"/>
      <c r="B23" s="45"/>
      <c r="C23" s="45"/>
      <c r="D23" s="11"/>
      <c r="E23" s="11"/>
      <c r="F23" s="11"/>
      <c r="G23" s="11"/>
      <c r="H23" s="11"/>
      <c r="I23" s="11"/>
      <c r="J23" s="11"/>
      <c r="K23" s="11"/>
      <c r="L23" s="9"/>
      <c r="M23" s="10">
        <f t="shared" si="0"/>
        <v>0</v>
      </c>
    </row>
    <row r="24" spans="1:13" x14ac:dyDescent="0.35">
      <c r="A24" s="177"/>
      <c r="B24" s="45"/>
      <c r="C24" s="45"/>
      <c r="D24" s="11"/>
      <c r="E24" s="11"/>
      <c r="F24" s="11"/>
      <c r="G24" s="11"/>
      <c r="H24" s="11"/>
      <c r="I24" s="11"/>
      <c r="J24" s="11"/>
      <c r="K24" s="11"/>
      <c r="L24" s="9"/>
      <c r="M24" s="10">
        <f t="shared" si="0"/>
        <v>0</v>
      </c>
    </row>
    <row r="25" spans="1:13" x14ac:dyDescent="0.35">
      <c r="A25" s="177"/>
      <c r="B25" s="45"/>
      <c r="C25" s="45"/>
      <c r="D25" s="11"/>
      <c r="E25" s="11"/>
      <c r="F25" s="11"/>
      <c r="G25" s="11"/>
      <c r="H25" s="11"/>
      <c r="I25" s="11"/>
      <c r="J25" s="11"/>
      <c r="K25" s="11"/>
      <c r="L25" s="9"/>
      <c r="M25" s="10">
        <f t="shared" si="0"/>
        <v>0</v>
      </c>
    </row>
    <row r="26" spans="1:13" x14ac:dyDescent="0.35">
      <c r="A26" s="17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9"/>
      <c r="M26" s="10">
        <f t="shared" si="0"/>
        <v>0</v>
      </c>
    </row>
    <row r="27" spans="1:13" x14ac:dyDescent="0.35">
      <c r="A27" s="17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9"/>
      <c r="M27" s="10">
        <f t="shared" si="0"/>
        <v>0</v>
      </c>
    </row>
    <row r="28" spans="1:13" x14ac:dyDescent="0.35">
      <c r="A28" s="17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9"/>
      <c r="M28" s="10">
        <f t="shared" si="0"/>
        <v>0</v>
      </c>
    </row>
    <row r="29" spans="1:13" x14ac:dyDescent="0.35">
      <c r="A29" s="177"/>
      <c r="B29" s="45"/>
      <c r="C29" s="45"/>
      <c r="D29" s="11"/>
      <c r="E29" s="11"/>
      <c r="F29" s="11"/>
      <c r="G29" s="11"/>
      <c r="H29" s="11"/>
      <c r="I29" s="11"/>
      <c r="J29" s="11"/>
      <c r="K29" s="11"/>
      <c r="L29" s="9"/>
      <c r="M29" s="10">
        <f t="shared" si="0"/>
        <v>0</v>
      </c>
    </row>
    <row r="30" spans="1:13" x14ac:dyDescent="0.35">
      <c r="A30" s="177"/>
      <c r="B30" s="45"/>
      <c r="C30" s="45"/>
      <c r="D30" s="11"/>
      <c r="E30" s="11"/>
      <c r="F30" s="11"/>
      <c r="G30" s="11"/>
      <c r="H30" s="11"/>
      <c r="I30" s="11"/>
      <c r="J30" s="11"/>
      <c r="K30" s="11"/>
      <c r="L30" s="9"/>
      <c r="M30" s="10">
        <f t="shared" si="0"/>
        <v>0</v>
      </c>
    </row>
    <row r="31" spans="1:13" x14ac:dyDescent="0.35">
      <c r="A31" s="177"/>
      <c r="B31" s="45"/>
      <c r="C31" s="45"/>
      <c r="D31" s="11"/>
      <c r="E31" s="11"/>
      <c r="F31" s="11"/>
      <c r="G31" s="11"/>
      <c r="H31" s="11"/>
      <c r="I31" s="11"/>
      <c r="J31" s="11"/>
      <c r="K31" s="11"/>
      <c r="L31" s="9"/>
      <c r="M31" s="10">
        <f t="shared" si="0"/>
        <v>0</v>
      </c>
    </row>
    <row r="32" spans="1:13" x14ac:dyDescent="0.35">
      <c r="A32" s="177"/>
      <c r="B32" s="45"/>
      <c r="C32" s="45"/>
      <c r="D32" s="11"/>
      <c r="E32" s="11"/>
      <c r="F32" s="11"/>
      <c r="G32" s="11"/>
      <c r="H32" s="11"/>
      <c r="I32" s="11"/>
      <c r="J32" s="11"/>
      <c r="K32" s="11"/>
      <c r="L32" s="9"/>
      <c r="M32" s="10">
        <f t="shared" si="0"/>
        <v>0</v>
      </c>
    </row>
    <row r="33" spans="1:13" x14ac:dyDescent="0.35">
      <c r="A33" s="177"/>
      <c r="B33" s="45"/>
      <c r="C33" s="45"/>
      <c r="D33" s="11"/>
      <c r="E33" s="11"/>
      <c r="F33" s="11"/>
      <c r="G33" s="11"/>
      <c r="H33" s="11"/>
      <c r="I33" s="11"/>
      <c r="J33" s="11"/>
      <c r="K33" s="11"/>
      <c r="L33" s="9"/>
      <c r="M33" s="10">
        <f t="shared" si="0"/>
        <v>0</v>
      </c>
    </row>
    <row r="34" spans="1:13" x14ac:dyDescent="0.35">
      <c r="A34" s="177"/>
      <c r="B34" s="45"/>
      <c r="C34" s="45"/>
      <c r="D34" s="11"/>
      <c r="E34" s="11"/>
      <c r="F34" s="11"/>
      <c r="G34" s="11"/>
      <c r="H34" s="11"/>
      <c r="I34" s="11"/>
      <c r="J34" s="11"/>
      <c r="K34" s="11"/>
      <c r="L34" s="9"/>
      <c r="M34" s="10">
        <f t="shared" si="0"/>
        <v>0</v>
      </c>
    </row>
    <row r="35" spans="1:13" x14ac:dyDescent="0.35">
      <c r="A35" s="177"/>
      <c r="B35" s="45"/>
      <c r="C35" s="45"/>
      <c r="D35" s="11"/>
      <c r="E35" s="11"/>
      <c r="F35" s="11"/>
      <c r="G35" s="11"/>
      <c r="H35" s="11"/>
      <c r="I35" s="11"/>
      <c r="J35" s="11"/>
      <c r="K35" s="11"/>
      <c r="L35" s="9"/>
      <c r="M35" s="10">
        <f t="shared" si="0"/>
        <v>0</v>
      </c>
    </row>
    <row r="36" spans="1:13" x14ac:dyDescent="0.35">
      <c r="A36" s="177"/>
      <c r="B36" s="45"/>
      <c r="C36" s="45"/>
      <c r="D36" s="11"/>
      <c r="E36" s="11"/>
      <c r="F36" s="11"/>
      <c r="G36" s="11"/>
      <c r="H36" s="11"/>
      <c r="I36" s="11"/>
      <c r="J36" s="11"/>
      <c r="K36" s="11"/>
      <c r="L36" s="9"/>
      <c r="M36" s="10">
        <f t="shared" si="0"/>
        <v>0</v>
      </c>
    </row>
    <row r="37" spans="1:13" x14ac:dyDescent="0.35">
      <c r="A37" s="177"/>
      <c r="B37" s="45"/>
      <c r="C37" s="45"/>
      <c r="D37" s="11"/>
      <c r="E37" s="11"/>
      <c r="F37" s="11"/>
      <c r="G37" s="11"/>
      <c r="H37" s="11"/>
      <c r="I37" s="11"/>
      <c r="J37" s="11"/>
      <c r="K37" s="11"/>
      <c r="L37" s="9"/>
      <c r="M37" s="10">
        <f t="shared" si="0"/>
        <v>0</v>
      </c>
    </row>
    <row r="38" spans="1:13" x14ac:dyDescent="0.35">
      <c r="A38" s="177"/>
      <c r="B38" s="45"/>
      <c r="C38" s="45"/>
      <c r="D38" s="11"/>
      <c r="E38" s="11"/>
      <c r="F38" s="11"/>
      <c r="G38" s="11"/>
      <c r="H38" s="11"/>
      <c r="I38" s="11"/>
      <c r="J38" s="11"/>
      <c r="K38" s="11"/>
      <c r="L38" s="9"/>
      <c r="M38" s="10">
        <f t="shared" si="0"/>
        <v>0</v>
      </c>
    </row>
    <row r="39" spans="1:13" x14ac:dyDescent="0.35">
      <c r="A39" s="17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9"/>
      <c r="M39" s="10">
        <f t="shared" si="0"/>
        <v>0</v>
      </c>
    </row>
    <row r="40" spans="1:13" x14ac:dyDescent="0.35">
      <c r="A40" s="177"/>
      <c r="B40" s="45"/>
      <c r="C40" s="45"/>
      <c r="D40" s="11"/>
      <c r="E40" s="11"/>
      <c r="F40" s="11"/>
      <c r="G40" s="11"/>
      <c r="H40" s="11"/>
      <c r="I40" s="11"/>
      <c r="J40" s="11"/>
      <c r="K40" s="11"/>
      <c r="L40" s="9"/>
      <c r="M40" s="10">
        <f t="shared" si="0"/>
        <v>0</v>
      </c>
    </row>
    <row r="41" spans="1:13" x14ac:dyDescent="0.35">
      <c r="A41" s="177"/>
      <c r="B41" s="45"/>
      <c r="C41" s="45"/>
      <c r="D41" s="11"/>
      <c r="E41" s="11"/>
      <c r="F41" s="11"/>
      <c r="G41" s="11"/>
      <c r="H41" s="11"/>
      <c r="I41" s="11"/>
      <c r="J41" s="11"/>
      <c r="K41" s="11"/>
      <c r="L41" s="9"/>
      <c r="M41" s="10">
        <f t="shared" si="0"/>
        <v>0</v>
      </c>
    </row>
    <row r="42" spans="1:13" x14ac:dyDescent="0.35">
      <c r="A42" s="177"/>
      <c r="B42" s="45"/>
      <c r="C42" s="45"/>
      <c r="D42" s="11"/>
      <c r="E42" s="11"/>
      <c r="F42" s="11"/>
      <c r="G42" s="11"/>
      <c r="H42" s="11"/>
      <c r="I42" s="11"/>
      <c r="J42" s="11"/>
      <c r="K42" s="11"/>
      <c r="L42" s="9"/>
      <c r="M42" s="10">
        <f t="shared" si="0"/>
        <v>0</v>
      </c>
    </row>
    <row r="43" spans="1:13" x14ac:dyDescent="0.35">
      <c r="A43" s="177"/>
      <c r="B43" s="45"/>
      <c r="C43" s="45"/>
      <c r="D43" s="11"/>
      <c r="E43" s="11"/>
      <c r="F43" s="11"/>
      <c r="G43" s="11"/>
      <c r="H43" s="11"/>
      <c r="I43" s="11"/>
      <c r="J43" s="11"/>
      <c r="K43" s="11"/>
      <c r="L43" s="9"/>
      <c r="M43" s="10">
        <f t="shared" si="0"/>
        <v>0</v>
      </c>
    </row>
    <row r="44" spans="1:13" x14ac:dyDescent="0.35">
      <c r="A44" s="177"/>
      <c r="B44" s="45"/>
      <c r="C44" s="45"/>
      <c r="D44" s="11"/>
      <c r="E44" s="11"/>
      <c r="F44" s="11"/>
      <c r="G44" s="11"/>
      <c r="H44" s="11"/>
      <c r="I44" s="11"/>
      <c r="J44" s="11"/>
      <c r="K44" s="11"/>
      <c r="L44" s="9"/>
      <c r="M44" s="10">
        <f t="shared" si="0"/>
        <v>0</v>
      </c>
    </row>
    <row r="45" spans="1:13" x14ac:dyDescent="0.35">
      <c r="A45" s="177"/>
      <c r="B45" s="45"/>
      <c r="C45" s="45"/>
      <c r="D45" s="11"/>
      <c r="E45" s="11"/>
      <c r="F45" s="11"/>
      <c r="G45" s="11"/>
      <c r="H45" s="11"/>
      <c r="I45" s="11"/>
      <c r="J45" s="11"/>
      <c r="K45" s="11"/>
      <c r="L45" s="9"/>
      <c r="M45" s="10">
        <f t="shared" si="0"/>
        <v>0</v>
      </c>
    </row>
    <row r="46" spans="1:13" x14ac:dyDescent="0.35">
      <c r="A46" s="17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9"/>
      <c r="M46" s="10">
        <f t="shared" si="0"/>
        <v>0</v>
      </c>
    </row>
    <row r="47" spans="1:13" x14ac:dyDescent="0.35">
      <c r="A47" s="180" t="s">
        <v>97</v>
      </c>
      <c r="B47" s="43"/>
      <c r="C47" s="43"/>
      <c r="D47" s="44">
        <f>SUM(D10:D16)</f>
        <v>0</v>
      </c>
      <c r="E47" s="44">
        <f t="shared" ref="E47:K47" si="1">SUM(E10:E16)</f>
        <v>0</v>
      </c>
      <c r="F47" s="44">
        <f t="shared" si="1"/>
        <v>0</v>
      </c>
      <c r="G47" s="44">
        <f t="shared" si="1"/>
        <v>0</v>
      </c>
      <c r="H47" s="44">
        <f t="shared" si="1"/>
        <v>0</v>
      </c>
      <c r="I47" s="44">
        <f t="shared" si="1"/>
        <v>0</v>
      </c>
      <c r="J47" s="44">
        <f t="shared" si="1"/>
        <v>0</v>
      </c>
      <c r="K47" s="44">
        <f t="shared" si="1"/>
        <v>0</v>
      </c>
      <c r="L47" s="9"/>
      <c r="M47" s="41">
        <f t="shared" si="0"/>
        <v>0</v>
      </c>
    </row>
    <row r="48" spans="1:13" ht="16" thickBot="1" x14ac:dyDescent="0.4">
      <c r="A48" s="179" t="str">
        <f>"TOTAL "&amp;UPPER(A1)</f>
        <v>TOTAL TELECOMMUNICATIONS</v>
      </c>
      <c r="B48" s="11"/>
      <c r="C48" s="11"/>
      <c r="D48" s="13">
        <f>ROUND(SUM(D8:D46),0)</f>
        <v>0</v>
      </c>
      <c r="E48" s="13">
        <f t="shared" ref="E48:K48" si="2">ROUND(SUM(E8:E46),0)</f>
        <v>0</v>
      </c>
      <c r="F48" s="13">
        <f t="shared" si="2"/>
        <v>0</v>
      </c>
      <c r="G48" s="13">
        <f t="shared" si="2"/>
        <v>0</v>
      </c>
      <c r="H48" s="13">
        <f t="shared" si="2"/>
        <v>0</v>
      </c>
      <c r="I48" s="13">
        <f t="shared" si="2"/>
        <v>0</v>
      </c>
      <c r="J48" s="13">
        <f t="shared" si="2"/>
        <v>0</v>
      </c>
      <c r="K48" s="13">
        <f t="shared" si="2"/>
        <v>0</v>
      </c>
      <c r="L48" s="12"/>
      <c r="M48" s="13">
        <f>ROUND(SUM(M8:M46),0)</f>
        <v>0</v>
      </c>
    </row>
    <row r="49" s="150" customFormat="1" ht="16" thickTop="1" x14ac:dyDescent="0.35"/>
  </sheetData>
  <sheetProtection algorithmName="SHA-512" hashValue="b7a1xSa+nzgjSMYQvdt0cO7V1/AStqJv3TPF1EjxsDu+TZWL4+AnS1xP34jBcMIN1ZTPNB2RTIfZ+ClZ+9aPMA==" saltValue="PixBgbMvcJnkWZlE/eewyQ==" spinCount="100000" sheet="1" objects="1" scenarios="1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ECC32-9493-4E57-ACD5-DC7DBAA56C22}">
  <sheetPr>
    <tabColor rgb="FFFFFF00"/>
  </sheetPr>
  <dimension ref="A1:M49"/>
  <sheetViews>
    <sheetView zoomScaleNormal="100" workbookViewId="0">
      <pane xSplit="1" ySplit="7" topLeftCell="B8" activePane="bottomRight" state="frozen"/>
      <selection activeCell="E10" sqref="E10"/>
      <selection pane="topRight" activeCell="E10" sqref="E10"/>
      <selection pane="bottomLeft" activeCell="E10" sqref="E10"/>
      <selection pane="bottomRight" sqref="A1:XFD1048576"/>
    </sheetView>
  </sheetViews>
  <sheetFormatPr defaultRowHeight="15.5" x14ac:dyDescent="0.35"/>
  <cols>
    <col min="1" max="1" width="20.84375" style="150" customWidth="1"/>
    <col min="2" max="2" width="10" style="150" bestFit="1" customWidth="1"/>
    <col min="3" max="3" width="13.07421875" style="150" customWidth="1"/>
    <col min="4" max="11" width="10.84375" style="150" customWidth="1"/>
    <col min="12" max="12" width="1.07421875" style="150" customWidth="1"/>
    <col min="13" max="13" width="10.84375" style="150" customWidth="1"/>
    <col min="14" max="16384" width="9.23046875" style="150"/>
  </cols>
  <sheetData>
    <row r="1" spans="1:13" x14ac:dyDescent="0.35">
      <c r="A1" s="152" t="s">
        <v>103</v>
      </c>
    </row>
    <row r="2" spans="1:13" x14ac:dyDescent="0.35">
      <c r="A2" s="152" t="s">
        <v>65</v>
      </c>
      <c r="B2" s="172" t="str">
        <f>Budget!B2</f>
        <v>Enter County</v>
      </c>
    </row>
    <row r="3" spans="1:13" x14ac:dyDescent="0.35">
      <c r="A3" s="172" t="s">
        <v>85</v>
      </c>
      <c r="B3" s="172" t="str">
        <f>Budget!B3</f>
        <v>Enter provider legal name here</v>
      </c>
    </row>
    <row r="4" spans="1:13" ht="53.25" customHeight="1" x14ac:dyDescent="0.35">
      <c r="A4" s="172"/>
      <c r="B4" s="172"/>
      <c r="D4" s="158" t="str">
        <f>IF(ISBLANK(Budget!D4),"",Budget!D4)</f>
        <v>NONE</v>
      </c>
      <c r="E4" s="158" t="str">
        <f>IF(ISBLANK(Budget!E4),"",Budget!E4)</f>
        <v>NONE</v>
      </c>
      <c r="F4" s="158" t="str">
        <f>IF(ISBLANK(Budget!F4),"",Budget!F4)</f>
        <v>NONE</v>
      </c>
      <c r="G4" s="158" t="str">
        <f>IF(ISBLANK(Budget!G4),"",Budget!G4)</f>
        <v>NONE</v>
      </c>
      <c r="H4" s="158" t="str">
        <f>IF(ISBLANK(Budget!H4),"",Budget!H4)</f>
        <v>NONE</v>
      </c>
      <c r="I4" s="158" t="str">
        <f>IF(ISBLANK(Budget!I4),"",Budget!I4)</f>
        <v>NONE</v>
      </c>
      <c r="J4" s="158" t="str">
        <f>IF(ISBLANK(Budget!J4),"",Budget!J4)</f>
        <v>NONE</v>
      </c>
      <c r="K4" s="158" t="str">
        <f>IF(ISBLANK(Budget!K4),"",Budget!K4)</f>
        <v>NONE</v>
      </c>
      <c r="L4" s="158"/>
      <c r="M4" s="174" t="s">
        <v>68</v>
      </c>
    </row>
    <row r="7" spans="1:13" x14ac:dyDescent="0.35">
      <c r="A7" s="152" t="s">
        <v>99</v>
      </c>
      <c r="B7" s="152"/>
      <c r="C7" s="152"/>
      <c r="D7" s="152" t="s">
        <v>88</v>
      </c>
      <c r="E7" s="152" t="s">
        <v>88</v>
      </c>
      <c r="F7" s="152" t="s">
        <v>88</v>
      </c>
      <c r="G7" s="152" t="s">
        <v>88</v>
      </c>
      <c r="H7" s="152" t="s">
        <v>88</v>
      </c>
      <c r="I7" s="152" t="s">
        <v>88</v>
      </c>
      <c r="J7" s="152" t="s">
        <v>88</v>
      </c>
      <c r="K7" s="152" t="s">
        <v>88</v>
      </c>
      <c r="L7" s="152"/>
      <c r="M7" s="7"/>
    </row>
    <row r="8" spans="1:13" x14ac:dyDescent="0.35">
      <c r="A8" s="177"/>
      <c r="B8" s="46"/>
      <c r="C8" s="46"/>
      <c r="D8" s="47"/>
      <c r="E8" s="47"/>
      <c r="F8" s="47"/>
      <c r="G8" s="47"/>
      <c r="H8" s="47"/>
      <c r="I8" s="47"/>
      <c r="J8" s="47"/>
      <c r="K8" s="47"/>
      <c r="L8" s="8"/>
      <c r="M8" s="7">
        <f t="shared" ref="M8:M47" si="0">SUM(D8:K8)</f>
        <v>0</v>
      </c>
    </row>
    <row r="9" spans="1:13" x14ac:dyDescent="0.35">
      <c r="A9" s="178" t="s">
        <v>89</v>
      </c>
      <c r="B9" s="45"/>
      <c r="C9" s="45"/>
      <c r="D9" s="42"/>
      <c r="E9" s="42"/>
      <c r="F9" s="42"/>
      <c r="G9" s="42"/>
      <c r="H9" s="42"/>
      <c r="I9" s="42"/>
      <c r="J9" s="42"/>
      <c r="K9" s="42"/>
      <c r="L9" s="9"/>
      <c r="M9" s="10">
        <f t="shared" si="0"/>
        <v>0</v>
      </c>
    </row>
    <row r="10" spans="1:13" x14ac:dyDescent="0.35">
      <c r="A10" s="178"/>
      <c r="B10" s="45"/>
      <c r="C10" s="45"/>
      <c r="D10" s="42"/>
      <c r="E10" s="42"/>
      <c r="F10" s="42"/>
      <c r="G10" s="42"/>
      <c r="H10" s="42"/>
      <c r="I10" s="42"/>
      <c r="J10" s="42"/>
      <c r="K10" s="42"/>
      <c r="L10" s="9"/>
      <c r="M10" s="10">
        <f t="shared" si="0"/>
        <v>0</v>
      </c>
    </row>
    <row r="11" spans="1:13" x14ac:dyDescent="0.35">
      <c r="A11" s="178"/>
      <c r="B11" s="45"/>
      <c r="C11" s="45"/>
      <c r="D11" s="42"/>
      <c r="E11" s="42"/>
      <c r="F11" s="42"/>
      <c r="G11" s="42"/>
      <c r="H11" s="42"/>
      <c r="I11" s="42"/>
      <c r="J11" s="42"/>
      <c r="K11" s="42"/>
      <c r="L11" s="9"/>
      <c r="M11" s="10">
        <f t="shared" si="0"/>
        <v>0</v>
      </c>
    </row>
    <row r="12" spans="1:13" x14ac:dyDescent="0.35">
      <c r="A12" s="178"/>
      <c r="B12" s="45"/>
      <c r="C12" s="45"/>
      <c r="D12" s="42"/>
      <c r="E12" s="42"/>
      <c r="F12" s="42"/>
      <c r="G12" s="42"/>
      <c r="H12" s="42"/>
      <c r="I12" s="42"/>
      <c r="J12" s="42"/>
      <c r="K12" s="42"/>
      <c r="L12" s="9"/>
      <c r="M12" s="10">
        <f t="shared" si="0"/>
        <v>0</v>
      </c>
    </row>
    <row r="13" spans="1:13" x14ac:dyDescent="0.35">
      <c r="A13" s="178"/>
      <c r="B13" s="45"/>
      <c r="C13" s="45"/>
      <c r="D13" s="42"/>
      <c r="E13" s="42"/>
      <c r="F13" s="42"/>
      <c r="G13" s="42"/>
      <c r="H13" s="42"/>
      <c r="I13" s="42"/>
      <c r="J13" s="42"/>
      <c r="K13" s="42"/>
      <c r="L13" s="9"/>
      <c r="M13" s="10">
        <f t="shared" si="0"/>
        <v>0</v>
      </c>
    </row>
    <row r="14" spans="1:13" x14ac:dyDescent="0.35">
      <c r="A14" s="178"/>
      <c r="B14" s="45"/>
      <c r="C14" s="45"/>
      <c r="D14" s="42"/>
      <c r="E14" s="42"/>
      <c r="F14" s="42"/>
      <c r="G14" s="42"/>
      <c r="H14" s="42"/>
      <c r="I14" s="42"/>
      <c r="J14" s="42"/>
      <c r="K14" s="42"/>
      <c r="L14" s="9"/>
      <c r="M14" s="10">
        <f t="shared" si="0"/>
        <v>0</v>
      </c>
    </row>
    <row r="15" spans="1:13" x14ac:dyDescent="0.35">
      <c r="A15" s="178"/>
      <c r="B15" s="45"/>
      <c r="C15" s="45"/>
      <c r="D15" s="42"/>
      <c r="E15" s="42"/>
      <c r="F15" s="42"/>
      <c r="G15" s="42"/>
      <c r="H15" s="42"/>
      <c r="I15" s="42"/>
      <c r="J15" s="42"/>
      <c r="K15" s="42"/>
      <c r="L15" s="9"/>
      <c r="M15" s="10">
        <f t="shared" si="0"/>
        <v>0</v>
      </c>
    </row>
    <row r="16" spans="1:13" x14ac:dyDescent="0.35">
      <c r="A16" s="178"/>
      <c r="B16" s="45"/>
      <c r="C16" s="45"/>
      <c r="D16" s="42"/>
      <c r="E16" s="42"/>
      <c r="F16" s="42"/>
      <c r="G16" s="42"/>
      <c r="H16" s="42"/>
      <c r="I16" s="42"/>
      <c r="J16" s="42"/>
      <c r="K16" s="42"/>
      <c r="L16" s="9"/>
      <c r="M16" s="10">
        <f t="shared" si="0"/>
        <v>0</v>
      </c>
    </row>
    <row r="17" spans="1:13" x14ac:dyDescent="0.35">
      <c r="A17" s="181" t="s">
        <v>91</v>
      </c>
      <c r="B17" s="45"/>
      <c r="C17" s="45"/>
      <c r="D17" s="11"/>
      <c r="E17" s="11"/>
      <c r="F17" s="11"/>
      <c r="G17" s="11"/>
      <c r="H17" s="11"/>
      <c r="I17" s="11"/>
      <c r="J17" s="11"/>
      <c r="K17" s="11"/>
      <c r="L17" s="9"/>
      <c r="M17" s="10">
        <f t="shared" si="0"/>
        <v>0</v>
      </c>
    </row>
    <row r="18" spans="1:13" x14ac:dyDescent="0.35">
      <c r="A18" s="177"/>
      <c r="B18" s="45"/>
      <c r="C18" s="45"/>
      <c r="D18" s="11"/>
      <c r="E18" s="11"/>
      <c r="F18" s="11"/>
      <c r="G18" s="11"/>
      <c r="H18" s="11"/>
      <c r="I18" s="11"/>
      <c r="J18" s="11"/>
      <c r="K18" s="11"/>
      <c r="L18" s="9"/>
      <c r="M18" s="10">
        <f t="shared" si="0"/>
        <v>0</v>
      </c>
    </row>
    <row r="19" spans="1:13" x14ac:dyDescent="0.35">
      <c r="A19" s="177"/>
      <c r="B19" s="45"/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0">
        <f t="shared" si="0"/>
        <v>0</v>
      </c>
    </row>
    <row r="20" spans="1:13" x14ac:dyDescent="0.35">
      <c r="A20" s="177"/>
      <c r="B20" s="45"/>
      <c r="C20" s="45"/>
      <c r="D20" s="11"/>
      <c r="E20" s="11"/>
      <c r="F20" s="11"/>
      <c r="G20" s="11"/>
      <c r="H20" s="11"/>
      <c r="I20" s="11"/>
      <c r="J20" s="11"/>
      <c r="K20" s="11"/>
      <c r="L20" s="9"/>
      <c r="M20" s="10">
        <f t="shared" si="0"/>
        <v>0</v>
      </c>
    </row>
    <row r="21" spans="1:13" x14ac:dyDescent="0.35">
      <c r="A21" s="177"/>
      <c r="B21" s="45"/>
      <c r="C21" s="45"/>
      <c r="D21" s="11"/>
      <c r="E21" s="11"/>
      <c r="F21" s="11"/>
      <c r="G21" s="11"/>
      <c r="H21" s="11"/>
      <c r="I21" s="11"/>
      <c r="J21" s="11"/>
      <c r="K21" s="11"/>
      <c r="L21" s="9"/>
      <c r="M21" s="10">
        <f t="shared" si="0"/>
        <v>0</v>
      </c>
    </row>
    <row r="22" spans="1:13" x14ac:dyDescent="0.35">
      <c r="A22" s="177"/>
      <c r="B22" s="45"/>
      <c r="C22" s="45"/>
      <c r="D22" s="11"/>
      <c r="E22" s="11"/>
      <c r="F22" s="11"/>
      <c r="G22" s="11"/>
      <c r="H22" s="11"/>
      <c r="I22" s="11"/>
      <c r="J22" s="11"/>
      <c r="K22" s="11"/>
      <c r="L22" s="9"/>
      <c r="M22" s="10">
        <f t="shared" si="0"/>
        <v>0</v>
      </c>
    </row>
    <row r="23" spans="1:13" x14ac:dyDescent="0.35">
      <c r="A23" s="177"/>
      <c r="B23" s="45"/>
      <c r="C23" s="45"/>
      <c r="D23" s="11"/>
      <c r="E23" s="11"/>
      <c r="F23" s="11"/>
      <c r="G23" s="11"/>
      <c r="H23" s="11"/>
      <c r="I23" s="11"/>
      <c r="J23" s="11"/>
      <c r="K23" s="11"/>
      <c r="L23" s="9"/>
      <c r="M23" s="10">
        <f t="shared" si="0"/>
        <v>0</v>
      </c>
    </row>
    <row r="24" spans="1:13" x14ac:dyDescent="0.35">
      <c r="A24" s="177"/>
      <c r="B24" s="45"/>
      <c r="C24" s="45"/>
      <c r="D24" s="11"/>
      <c r="E24" s="11"/>
      <c r="F24" s="11"/>
      <c r="G24" s="11"/>
      <c r="H24" s="11"/>
      <c r="I24" s="11"/>
      <c r="J24" s="11"/>
      <c r="K24" s="11"/>
      <c r="L24" s="9"/>
      <c r="M24" s="10">
        <f t="shared" si="0"/>
        <v>0</v>
      </c>
    </row>
    <row r="25" spans="1:13" x14ac:dyDescent="0.35">
      <c r="A25" s="177"/>
      <c r="B25" s="45"/>
      <c r="C25" s="45"/>
      <c r="D25" s="11"/>
      <c r="E25" s="11"/>
      <c r="F25" s="11"/>
      <c r="G25" s="11"/>
      <c r="H25" s="11"/>
      <c r="I25" s="11"/>
      <c r="J25" s="11"/>
      <c r="K25" s="11"/>
      <c r="L25" s="9"/>
      <c r="M25" s="10">
        <f t="shared" si="0"/>
        <v>0</v>
      </c>
    </row>
    <row r="26" spans="1:13" x14ac:dyDescent="0.35">
      <c r="A26" s="17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9"/>
      <c r="M26" s="10">
        <f t="shared" si="0"/>
        <v>0</v>
      </c>
    </row>
    <row r="27" spans="1:13" x14ac:dyDescent="0.35">
      <c r="A27" s="17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9"/>
      <c r="M27" s="10">
        <f t="shared" si="0"/>
        <v>0</v>
      </c>
    </row>
    <row r="28" spans="1:13" x14ac:dyDescent="0.35">
      <c r="A28" s="17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9"/>
      <c r="M28" s="10">
        <f t="shared" si="0"/>
        <v>0</v>
      </c>
    </row>
    <row r="29" spans="1:13" x14ac:dyDescent="0.35">
      <c r="A29" s="177"/>
      <c r="B29" s="45"/>
      <c r="C29" s="45"/>
      <c r="D29" s="11"/>
      <c r="E29" s="11"/>
      <c r="F29" s="11"/>
      <c r="G29" s="11"/>
      <c r="H29" s="11"/>
      <c r="I29" s="11"/>
      <c r="J29" s="11"/>
      <c r="K29" s="11"/>
      <c r="L29" s="9"/>
      <c r="M29" s="10">
        <f t="shared" si="0"/>
        <v>0</v>
      </c>
    </row>
    <row r="30" spans="1:13" x14ac:dyDescent="0.35">
      <c r="A30" s="177"/>
      <c r="B30" s="45"/>
      <c r="C30" s="45"/>
      <c r="D30" s="11"/>
      <c r="E30" s="11"/>
      <c r="F30" s="11"/>
      <c r="G30" s="11"/>
      <c r="H30" s="11"/>
      <c r="I30" s="11"/>
      <c r="J30" s="11"/>
      <c r="K30" s="11"/>
      <c r="L30" s="9"/>
      <c r="M30" s="10">
        <f t="shared" si="0"/>
        <v>0</v>
      </c>
    </row>
    <row r="31" spans="1:13" x14ac:dyDescent="0.35">
      <c r="A31" s="177"/>
      <c r="B31" s="45"/>
      <c r="C31" s="45"/>
      <c r="D31" s="11"/>
      <c r="E31" s="11"/>
      <c r="F31" s="11"/>
      <c r="G31" s="11"/>
      <c r="H31" s="11"/>
      <c r="I31" s="11"/>
      <c r="J31" s="11"/>
      <c r="K31" s="11"/>
      <c r="L31" s="9"/>
      <c r="M31" s="10">
        <f t="shared" si="0"/>
        <v>0</v>
      </c>
    </row>
    <row r="32" spans="1:13" x14ac:dyDescent="0.35">
      <c r="A32" s="177"/>
      <c r="B32" s="45"/>
      <c r="C32" s="45"/>
      <c r="D32" s="11"/>
      <c r="E32" s="11"/>
      <c r="F32" s="11"/>
      <c r="G32" s="11"/>
      <c r="H32" s="11"/>
      <c r="I32" s="11"/>
      <c r="J32" s="11"/>
      <c r="K32" s="11"/>
      <c r="L32" s="9"/>
      <c r="M32" s="10">
        <f t="shared" si="0"/>
        <v>0</v>
      </c>
    </row>
    <row r="33" spans="1:13" x14ac:dyDescent="0.35">
      <c r="A33" s="177"/>
      <c r="B33" s="45"/>
      <c r="C33" s="45"/>
      <c r="D33" s="11"/>
      <c r="E33" s="11"/>
      <c r="F33" s="11"/>
      <c r="G33" s="11"/>
      <c r="H33" s="11"/>
      <c r="I33" s="11"/>
      <c r="J33" s="11"/>
      <c r="K33" s="11"/>
      <c r="L33" s="9"/>
      <c r="M33" s="10">
        <f t="shared" si="0"/>
        <v>0</v>
      </c>
    </row>
    <row r="34" spans="1:13" x14ac:dyDescent="0.35">
      <c r="A34" s="177"/>
      <c r="B34" s="45"/>
      <c r="C34" s="45"/>
      <c r="D34" s="11"/>
      <c r="E34" s="11"/>
      <c r="F34" s="11"/>
      <c r="G34" s="11"/>
      <c r="H34" s="11"/>
      <c r="I34" s="11"/>
      <c r="J34" s="11"/>
      <c r="K34" s="11"/>
      <c r="L34" s="9"/>
      <c r="M34" s="10">
        <f t="shared" si="0"/>
        <v>0</v>
      </c>
    </row>
    <row r="35" spans="1:13" x14ac:dyDescent="0.35">
      <c r="A35" s="177"/>
      <c r="B35" s="45"/>
      <c r="C35" s="45"/>
      <c r="D35" s="11"/>
      <c r="E35" s="11"/>
      <c r="F35" s="11"/>
      <c r="G35" s="11"/>
      <c r="H35" s="11"/>
      <c r="I35" s="11"/>
      <c r="J35" s="11"/>
      <c r="K35" s="11"/>
      <c r="L35" s="9"/>
      <c r="M35" s="10">
        <f t="shared" si="0"/>
        <v>0</v>
      </c>
    </row>
    <row r="36" spans="1:13" x14ac:dyDescent="0.35">
      <c r="A36" s="177"/>
      <c r="B36" s="45"/>
      <c r="C36" s="45"/>
      <c r="D36" s="11"/>
      <c r="E36" s="11"/>
      <c r="F36" s="11"/>
      <c r="G36" s="11"/>
      <c r="H36" s="11"/>
      <c r="I36" s="11"/>
      <c r="J36" s="11"/>
      <c r="K36" s="11"/>
      <c r="L36" s="9"/>
      <c r="M36" s="10">
        <f t="shared" si="0"/>
        <v>0</v>
      </c>
    </row>
    <row r="37" spans="1:13" x14ac:dyDescent="0.35">
      <c r="A37" s="177"/>
      <c r="B37" s="45"/>
      <c r="C37" s="45"/>
      <c r="D37" s="11"/>
      <c r="E37" s="11"/>
      <c r="F37" s="11"/>
      <c r="G37" s="11"/>
      <c r="H37" s="11"/>
      <c r="I37" s="11"/>
      <c r="J37" s="11"/>
      <c r="K37" s="11"/>
      <c r="L37" s="9"/>
      <c r="M37" s="10">
        <f t="shared" si="0"/>
        <v>0</v>
      </c>
    </row>
    <row r="38" spans="1:13" x14ac:dyDescent="0.35">
      <c r="A38" s="177"/>
      <c r="B38" s="45"/>
      <c r="C38" s="45"/>
      <c r="D38" s="11"/>
      <c r="E38" s="11"/>
      <c r="F38" s="11"/>
      <c r="G38" s="11"/>
      <c r="H38" s="11"/>
      <c r="I38" s="11"/>
      <c r="J38" s="11"/>
      <c r="K38" s="11"/>
      <c r="L38" s="9"/>
      <c r="M38" s="10">
        <f t="shared" si="0"/>
        <v>0</v>
      </c>
    </row>
    <row r="39" spans="1:13" x14ac:dyDescent="0.35">
      <c r="A39" s="17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9"/>
      <c r="M39" s="10">
        <f t="shared" si="0"/>
        <v>0</v>
      </c>
    </row>
    <row r="40" spans="1:13" x14ac:dyDescent="0.35">
      <c r="A40" s="177"/>
      <c r="B40" s="45"/>
      <c r="C40" s="45"/>
      <c r="D40" s="11"/>
      <c r="E40" s="11"/>
      <c r="F40" s="11"/>
      <c r="G40" s="11"/>
      <c r="H40" s="11"/>
      <c r="I40" s="11"/>
      <c r="J40" s="11"/>
      <c r="K40" s="11"/>
      <c r="L40" s="9"/>
      <c r="M40" s="10">
        <f t="shared" si="0"/>
        <v>0</v>
      </c>
    </row>
    <row r="41" spans="1:13" x14ac:dyDescent="0.35">
      <c r="A41" s="177"/>
      <c r="B41" s="45"/>
      <c r="C41" s="45"/>
      <c r="D41" s="11"/>
      <c r="E41" s="11"/>
      <c r="F41" s="11"/>
      <c r="G41" s="11"/>
      <c r="H41" s="11"/>
      <c r="I41" s="11"/>
      <c r="J41" s="11"/>
      <c r="K41" s="11"/>
      <c r="L41" s="9"/>
      <c r="M41" s="10">
        <f t="shared" si="0"/>
        <v>0</v>
      </c>
    </row>
    <row r="42" spans="1:13" x14ac:dyDescent="0.35">
      <c r="A42" s="177"/>
      <c r="B42" s="45"/>
      <c r="C42" s="45"/>
      <c r="D42" s="11"/>
      <c r="E42" s="11"/>
      <c r="F42" s="11"/>
      <c r="G42" s="11"/>
      <c r="H42" s="11"/>
      <c r="I42" s="11"/>
      <c r="J42" s="11"/>
      <c r="K42" s="11"/>
      <c r="L42" s="9"/>
      <c r="M42" s="10">
        <f t="shared" si="0"/>
        <v>0</v>
      </c>
    </row>
    <row r="43" spans="1:13" x14ac:dyDescent="0.35">
      <c r="A43" s="177"/>
      <c r="B43" s="45"/>
      <c r="C43" s="45"/>
      <c r="D43" s="11"/>
      <c r="E43" s="11"/>
      <c r="F43" s="11"/>
      <c r="G43" s="11"/>
      <c r="H43" s="11"/>
      <c r="I43" s="11"/>
      <c r="J43" s="11"/>
      <c r="K43" s="11"/>
      <c r="L43" s="9"/>
      <c r="M43" s="10">
        <f t="shared" si="0"/>
        <v>0</v>
      </c>
    </row>
    <row r="44" spans="1:13" x14ac:dyDescent="0.35">
      <c r="A44" s="177"/>
      <c r="B44" s="45"/>
      <c r="C44" s="45"/>
      <c r="D44" s="11"/>
      <c r="E44" s="11"/>
      <c r="F44" s="11"/>
      <c r="G44" s="11"/>
      <c r="H44" s="11"/>
      <c r="I44" s="11"/>
      <c r="J44" s="11"/>
      <c r="K44" s="11"/>
      <c r="L44" s="9"/>
      <c r="M44" s="10">
        <f t="shared" si="0"/>
        <v>0</v>
      </c>
    </row>
    <row r="45" spans="1:13" x14ac:dyDescent="0.35">
      <c r="A45" s="177"/>
      <c r="B45" s="45"/>
      <c r="C45" s="45"/>
      <c r="D45" s="11"/>
      <c r="E45" s="11"/>
      <c r="F45" s="11"/>
      <c r="G45" s="11"/>
      <c r="H45" s="11"/>
      <c r="I45" s="11"/>
      <c r="J45" s="11"/>
      <c r="K45" s="11"/>
      <c r="L45" s="9"/>
      <c r="M45" s="10">
        <f t="shared" si="0"/>
        <v>0</v>
      </c>
    </row>
    <row r="46" spans="1:13" x14ac:dyDescent="0.35">
      <c r="A46" s="17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9"/>
      <c r="M46" s="10">
        <f t="shared" si="0"/>
        <v>0</v>
      </c>
    </row>
    <row r="47" spans="1:13" x14ac:dyDescent="0.35">
      <c r="A47" s="180" t="s">
        <v>97</v>
      </c>
      <c r="B47" s="43"/>
      <c r="C47" s="43"/>
      <c r="D47" s="44">
        <f>SUM(D10:D16)</f>
        <v>0</v>
      </c>
      <c r="E47" s="44">
        <f t="shared" ref="E47:K47" si="1">SUM(E10:E16)</f>
        <v>0</v>
      </c>
      <c r="F47" s="44">
        <f t="shared" si="1"/>
        <v>0</v>
      </c>
      <c r="G47" s="44">
        <f t="shared" si="1"/>
        <v>0</v>
      </c>
      <c r="H47" s="44">
        <f t="shared" si="1"/>
        <v>0</v>
      </c>
      <c r="I47" s="44">
        <f t="shared" si="1"/>
        <v>0</v>
      </c>
      <c r="J47" s="44">
        <f t="shared" si="1"/>
        <v>0</v>
      </c>
      <c r="K47" s="44">
        <f t="shared" si="1"/>
        <v>0</v>
      </c>
      <c r="L47" s="9"/>
      <c r="M47" s="10">
        <f t="shared" si="0"/>
        <v>0</v>
      </c>
    </row>
    <row r="48" spans="1:13" ht="16" thickBot="1" x14ac:dyDescent="0.4">
      <c r="A48" s="179" t="str">
        <f>"TOTAL "&amp;UPPER(A1)</f>
        <v>TOTAL TRAINING &amp; EDUCATION</v>
      </c>
      <c r="B48" s="11"/>
      <c r="C48" s="11"/>
      <c r="D48" s="13">
        <f>ROUND(SUM(D8:D46),0)</f>
        <v>0</v>
      </c>
      <c r="E48" s="13">
        <f t="shared" ref="E48:K48" si="2">ROUND(SUM(E8:E46),0)</f>
        <v>0</v>
      </c>
      <c r="F48" s="13">
        <f t="shared" si="2"/>
        <v>0</v>
      </c>
      <c r="G48" s="13">
        <f t="shared" si="2"/>
        <v>0</v>
      </c>
      <c r="H48" s="13">
        <f t="shared" si="2"/>
        <v>0</v>
      </c>
      <c r="I48" s="13">
        <f t="shared" si="2"/>
        <v>0</v>
      </c>
      <c r="J48" s="13">
        <f t="shared" si="2"/>
        <v>0</v>
      </c>
      <c r="K48" s="13">
        <f t="shared" si="2"/>
        <v>0</v>
      </c>
      <c r="L48" s="12"/>
      <c r="M48" s="13">
        <f>ROUND(SUM(M8:M46),0)</f>
        <v>0</v>
      </c>
    </row>
    <row r="49" s="150" customFormat="1" ht="16" thickTop="1" x14ac:dyDescent="0.35"/>
  </sheetData>
  <sheetProtection algorithmName="SHA-512" hashValue="cR3pSMaGKAAZ0enHA/kWBFy/czvwzZmT9LaAPXVvfPy6mJqsBH2olh2D2R09N1aGn2KvKtf4sccxMaZl85zIpA==" saltValue="nnQTEtGazXyexr/Hf3eSyg==" spinCount="100000" sheet="1" objects="1" scenarios="1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B9F4F-E489-4E7C-B0FA-DB99E435F612}">
  <sheetPr>
    <tabColor rgb="FFFFFF00"/>
  </sheetPr>
  <dimension ref="A1:M49"/>
  <sheetViews>
    <sheetView zoomScale="110" zoomScaleNormal="110" workbookViewId="0">
      <pane xSplit="1" ySplit="7" topLeftCell="B11" activePane="bottomRight" state="frozen"/>
      <selection activeCell="E10" sqref="E10"/>
      <selection pane="topRight" activeCell="E10" sqref="E10"/>
      <selection pane="bottomLeft" activeCell="E10" sqref="E10"/>
      <selection pane="bottomRight" activeCell="D4" sqref="D4"/>
    </sheetView>
  </sheetViews>
  <sheetFormatPr defaultRowHeight="15.5" x14ac:dyDescent="0.35"/>
  <cols>
    <col min="1" max="1" width="20.84375" style="150" customWidth="1"/>
    <col min="2" max="2" width="10" style="150" bestFit="1" customWidth="1"/>
    <col min="3" max="3" width="13.07421875" style="150" customWidth="1"/>
    <col min="4" max="11" width="10.84375" style="150" customWidth="1"/>
    <col min="12" max="12" width="1.07421875" style="150" customWidth="1"/>
    <col min="13" max="13" width="10.84375" style="150" customWidth="1"/>
    <col min="14" max="16384" width="9.23046875" style="150"/>
  </cols>
  <sheetData>
    <row r="1" spans="1:13" x14ac:dyDescent="0.35">
      <c r="A1" s="152" t="s">
        <v>104</v>
      </c>
    </row>
    <row r="2" spans="1:13" x14ac:dyDescent="0.35">
      <c r="A2" s="152" t="s">
        <v>65</v>
      </c>
      <c r="B2" s="183" t="str">
        <f>Budget!B2</f>
        <v>Enter County</v>
      </c>
    </row>
    <row r="3" spans="1:13" x14ac:dyDescent="0.35">
      <c r="A3" s="172" t="s">
        <v>85</v>
      </c>
      <c r="B3" s="172" t="str">
        <f>Budget!B3</f>
        <v>Enter provider legal name here</v>
      </c>
    </row>
    <row r="4" spans="1:13" ht="53.25" customHeight="1" x14ac:dyDescent="0.35">
      <c r="A4" s="172"/>
      <c r="B4" s="172"/>
      <c r="D4" s="158" t="str">
        <f>IF(ISBLANK(Budget!D4),"",Budget!D4)</f>
        <v>NONE</v>
      </c>
      <c r="E4" s="158" t="str">
        <f>IF(ISBLANK(Budget!E4),"",Budget!E4)</f>
        <v>NONE</v>
      </c>
      <c r="F4" s="158" t="str">
        <f>IF(ISBLANK(Budget!F4),"",Budget!F4)</f>
        <v>NONE</v>
      </c>
      <c r="G4" s="158" t="str">
        <f>IF(ISBLANK(Budget!G4),"",Budget!G4)</f>
        <v>NONE</v>
      </c>
      <c r="H4" s="158" t="str">
        <f>IF(ISBLANK(Budget!H4),"",Budget!H4)</f>
        <v>NONE</v>
      </c>
      <c r="I4" s="158" t="str">
        <f>IF(ISBLANK(Budget!I4),"",Budget!I4)</f>
        <v>NONE</v>
      </c>
      <c r="J4" s="158" t="str">
        <f>IF(ISBLANK(Budget!J4),"",Budget!J4)</f>
        <v>NONE</v>
      </c>
      <c r="K4" s="158" t="str">
        <f>IF(ISBLANK(Budget!K4),"",Budget!K4)</f>
        <v>NONE</v>
      </c>
      <c r="L4" s="158"/>
      <c r="M4" s="174" t="s">
        <v>68</v>
      </c>
    </row>
    <row r="7" spans="1:13" x14ac:dyDescent="0.35">
      <c r="A7" s="152" t="s">
        <v>99</v>
      </c>
      <c r="B7" s="152"/>
      <c r="C7" s="152"/>
      <c r="D7" s="152" t="s">
        <v>88</v>
      </c>
      <c r="E7" s="152" t="s">
        <v>88</v>
      </c>
      <c r="F7" s="152" t="s">
        <v>88</v>
      </c>
      <c r="G7" s="152" t="s">
        <v>88</v>
      </c>
      <c r="H7" s="152" t="s">
        <v>88</v>
      </c>
      <c r="I7" s="152" t="s">
        <v>88</v>
      </c>
      <c r="J7" s="152" t="s">
        <v>88</v>
      </c>
      <c r="K7" s="152" t="s">
        <v>88</v>
      </c>
      <c r="L7" s="152"/>
      <c r="M7" s="7"/>
    </row>
    <row r="8" spans="1:13" x14ac:dyDescent="0.35">
      <c r="A8" s="177"/>
      <c r="B8" s="46"/>
      <c r="C8" s="46"/>
      <c r="D8" s="47"/>
      <c r="E8" s="47"/>
      <c r="F8" s="47"/>
      <c r="G8" s="47"/>
      <c r="H8" s="47"/>
      <c r="I8" s="47"/>
      <c r="J8" s="47"/>
      <c r="K8" s="47"/>
      <c r="L8" s="8"/>
      <c r="M8" s="7">
        <f t="shared" ref="M8:M47" si="0">SUM(D8:K8)</f>
        <v>0</v>
      </c>
    </row>
    <row r="9" spans="1:13" x14ac:dyDescent="0.35">
      <c r="A9" s="180" t="s">
        <v>89</v>
      </c>
      <c r="B9" s="45"/>
      <c r="C9" s="45"/>
      <c r="D9" s="42"/>
      <c r="E9" s="42"/>
      <c r="F9" s="42"/>
      <c r="G9" s="42"/>
      <c r="H9" s="42"/>
      <c r="I9" s="42"/>
      <c r="J9" s="42"/>
      <c r="K9" s="42"/>
      <c r="L9" s="9"/>
      <c r="M9" s="10">
        <f t="shared" si="0"/>
        <v>0</v>
      </c>
    </row>
    <row r="10" spans="1:13" x14ac:dyDescent="0.35">
      <c r="A10" s="180"/>
      <c r="B10" s="45"/>
      <c r="C10" s="45"/>
      <c r="D10" s="42"/>
      <c r="E10" s="42"/>
      <c r="F10" s="42"/>
      <c r="G10" s="42"/>
      <c r="H10" s="42"/>
      <c r="I10" s="42"/>
      <c r="J10" s="42"/>
      <c r="K10" s="42"/>
      <c r="L10" s="9"/>
      <c r="M10" s="10">
        <f t="shared" si="0"/>
        <v>0</v>
      </c>
    </row>
    <row r="11" spans="1:13" x14ac:dyDescent="0.35">
      <c r="A11" s="180"/>
      <c r="B11" s="45"/>
      <c r="C11" s="45"/>
      <c r="D11" s="42"/>
      <c r="E11" s="42"/>
      <c r="F11" s="42"/>
      <c r="G11" s="42"/>
      <c r="H11" s="42"/>
      <c r="I11" s="42"/>
      <c r="J11" s="42"/>
      <c r="K11" s="42"/>
      <c r="L11" s="9"/>
      <c r="M11" s="10">
        <f t="shared" si="0"/>
        <v>0</v>
      </c>
    </row>
    <row r="12" spans="1:13" x14ac:dyDescent="0.35">
      <c r="A12" s="180"/>
      <c r="B12" s="45"/>
      <c r="C12" s="45"/>
      <c r="D12" s="42"/>
      <c r="E12" s="42"/>
      <c r="F12" s="42"/>
      <c r="G12" s="42"/>
      <c r="H12" s="42"/>
      <c r="I12" s="42"/>
      <c r="J12" s="42"/>
      <c r="K12" s="42"/>
      <c r="L12" s="9"/>
      <c r="M12" s="10">
        <f t="shared" si="0"/>
        <v>0</v>
      </c>
    </row>
    <row r="13" spans="1:13" x14ac:dyDescent="0.35">
      <c r="A13" s="180"/>
      <c r="B13" s="45"/>
      <c r="C13" s="45"/>
      <c r="D13" s="42"/>
      <c r="E13" s="42"/>
      <c r="F13" s="42"/>
      <c r="G13" s="42"/>
      <c r="H13" s="42"/>
      <c r="I13" s="42"/>
      <c r="J13" s="42"/>
      <c r="K13" s="42"/>
      <c r="L13" s="9"/>
      <c r="M13" s="10">
        <f t="shared" si="0"/>
        <v>0</v>
      </c>
    </row>
    <row r="14" spans="1:13" x14ac:dyDescent="0.35">
      <c r="A14" s="180"/>
      <c r="B14" s="45"/>
      <c r="C14" s="45"/>
      <c r="D14" s="42"/>
      <c r="E14" s="42"/>
      <c r="F14" s="42"/>
      <c r="G14" s="42"/>
      <c r="H14" s="42"/>
      <c r="I14" s="42"/>
      <c r="J14" s="42"/>
      <c r="K14" s="42"/>
      <c r="L14" s="9"/>
      <c r="M14" s="10">
        <f t="shared" si="0"/>
        <v>0</v>
      </c>
    </row>
    <row r="15" spans="1:13" x14ac:dyDescent="0.35">
      <c r="A15" s="180"/>
      <c r="B15" s="45"/>
      <c r="C15" s="45"/>
      <c r="D15" s="42"/>
      <c r="E15" s="42"/>
      <c r="F15" s="42"/>
      <c r="G15" s="42"/>
      <c r="H15" s="42"/>
      <c r="I15" s="42"/>
      <c r="J15" s="42"/>
      <c r="K15" s="42"/>
      <c r="L15" s="9"/>
      <c r="M15" s="10">
        <f t="shared" si="0"/>
        <v>0</v>
      </c>
    </row>
    <row r="16" spans="1:13" x14ac:dyDescent="0.35">
      <c r="A16" s="180"/>
      <c r="B16" s="45"/>
      <c r="C16" s="45"/>
      <c r="D16" s="42"/>
      <c r="E16" s="42"/>
      <c r="F16" s="42"/>
      <c r="G16" s="42"/>
      <c r="H16" s="42"/>
      <c r="I16" s="42"/>
      <c r="J16" s="42"/>
      <c r="K16" s="42"/>
      <c r="L16" s="9"/>
      <c r="M16" s="10">
        <f t="shared" si="0"/>
        <v>0</v>
      </c>
    </row>
    <row r="17" spans="1:13" x14ac:dyDescent="0.35">
      <c r="A17" s="181" t="s">
        <v>91</v>
      </c>
      <c r="B17" s="45"/>
      <c r="C17" s="45"/>
      <c r="D17" s="11"/>
      <c r="E17" s="11"/>
      <c r="F17" s="11"/>
      <c r="G17" s="11"/>
      <c r="H17" s="11"/>
      <c r="I17" s="11"/>
      <c r="J17" s="11"/>
      <c r="K17" s="11"/>
      <c r="L17" s="9"/>
      <c r="M17" s="10">
        <f t="shared" si="0"/>
        <v>0</v>
      </c>
    </row>
    <row r="18" spans="1:13" x14ac:dyDescent="0.35">
      <c r="A18" s="177"/>
      <c r="B18" s="45"/>
      <c r="C18" s="45"/>
      <c r="D18" s="11"/>
      <c r="E18" s="11"/>
      <c r="F18" s="11"/>
      <c r="G18" s="11"/>
      <c r="H18" s="11"/>
      <c r="I18" s="11"/>
      <c r="J18" s="11"/>
      <c r="K18" s="11"/>
      <c r="L18" s="9"/>
      <c r="M18" s="10">
        <f t="shared" si="0"/>
        <v>0</v>
      </c>
    </row>
    <row r="19" spans="1:13" x14ac:dyDescent="0.35">
      <c r="A19" s="177"/>
      <c r="B19" s="45"/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0">
        <f t="shared" si="0"/>
        <v>0</v>
      </c>
    </row>
    <row r="20" spans="1:13" x14ac:dyDescent="0.35">
      <c r="A20" s="177"/>
      <c r="B20" s="45"/>
      <c r="C20" s="45"/>
      <c r="D20" s="11"/>
      <c r="E20" s="11"/>
      <c r="F20" s="11"/>
      <c r="G20" s="11"/>
      <c r="H20" s="11"/>
      <c r="I20" s="11"/>
      <c r="J20" s="11"/>
      <c r="K20" s="11"/>
      <c r="L20" s="9"/>
      <c r="M20" s="10">
        <f t="shared" si="0"/>
        <v>0</v>
      </c>
    </row>
    <row r="21" spans="1:13" x14ac:dyDescent="0.35">
      <c r="A21" s="177"/>
      <c r="B21" s="45"/>
      <c r="C21" s="45"/>
      <c r="D21" s="11"/>
      <c r="E21" s="11"/>
      <c r="F21" s="11"/>
      <c r="G21" s="11"/>
      <c r="H21" s="11"/>
      <c r="I21" s="11"/>
      <c r="J21" s="11"/>
      <c r="K21" s="11"/>
      <c r="L21" s="9"/>
      <c r="M21" s="10">
        <f t="shared" si="0"/>
        <v>0</v>
      </c>
    </row>
    <row r="22" spans="1:13" x14ac:dyDescent="0.35">
      <c r="A22" s="177"/>
      <c r="B22" s="45"/>
      <c r="C22" s="45"/>
      <c r="D22" s="11"/>
      <c r="E22" s="11"/>
      <c r="F22" s="11"/>
      <c r="G22" s="11"/>
      <c r="H22" s="11"/>
      <c r="I22" s="11"/>
      <c r="J22" s="11"/>
      <c r="K22" s="11"/>
      <c r="L22" s="9"/>
      <c r="M22" s="10">
        <f t="shared" si="0"/>
        <v>0</v>
      </c>
    </row>
    <row r="23" spans="1:13" x14ac:dyDescent="0.35">
      <c r="A23" s="177"/>
      <c r="B23" s="45"/>
      <c r="C23" s="45"/>
      <c r="D23" s="11"/>
      <c r="E23" s="11"/>
      <c r="F23" s="11"/>
      <c r="G23" s="11"/>
      <c r="H23" s="11"/>
      <c r="I23" s="11"/>
      <c r="J23" s="11"/>
      <c r="K23" s="11"/>
      <c r="L23" s="9"/>
      <c r="M23" s="10">
        <f t="shared" si="0"/>
        <v>0</v>
      </c>
    </row>
    <row r="24" spans="1:13" x14ac:dyDescent="0.35">
      <c r="A24" s="177"/>
      <c r="B24" s="45"/>
      <c r="C24" s="45"/>
      <c r="D24" s="11"/>
      <c r="E24" s="11"/>
      <c r="F24" s="11"/>
      <c r="G24" s="11"/>
      <c r="H24" s="11"/>
      <c r="I24" s="11"/>
      <c r="J24" s="11"/>
      <c r="K24" s="11"/>
      <c r="L24" s="9"/>
      <c r="M24" s="10">
        <f t="shared" si="0"/>
        <v>0</v>
      </c>
    </row>
    <row r="25" spans="1:13" x14ac:dyDescent="0.35">
      <c r="A25" s="177"/>
      <c r="B25" s="45"/>
      <c r="C25" s="45"/>
      <c r="D25" s="11"/>
      <c r="E25" s="11"/>
      <c r="F25" s="11"/>
      <c r="G25" s="11"/>
      <c r="H25" s="11"/>
      <c r="I25" s="11"/>
      <c r="J25" s="11"/>
      <c r="K25" s="11"/>
      <c r="L25" s="9"/>
      <c r="M25" s="10">
        <f t="shared" si="0"/>
        <v>0</v>
      </c>
    </row>
    <row r="26" spans="1:13" x14ac:dyDescent="0.35">
      <c r="A26" s="17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9"/>
      <c r="M26" s="10">
        <f t="shared" si="0"/>
        <v>0</v>
      </c>
    </row>
    <row r="27" spans="1:13" x14ac:dyDescent="0.35">
      <c r="A27" s="17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9"/>
      <c r="M27" s="10">
        <f t="shared" si="0"/>
        <v>0</v>
      </c>
    </row>
    <row r="28" spans="1:13" x14ac:dyDescent="0.35">
      <c r="A28" s="17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9"/>
      <c r="M28" s="10">
        <f t="shared" si="0"/>
        <v>0</v>
      </c>
    </row>
    <row r="29" spans="1:13" x14ac:dyDescent="0.35">
      <c r="A29" s="177"/>
      <c r="B29" s="45"/>
      <c r="C29" s="45"/>
      <c r="D29" s="11"/>
      <c r="E29" s="11"/>
      <c r="F29" s="11"/>
      <c r="G29" s="11"/>
      <c r="H29" s="11"/>
      <c r="I29" s="11"/>
      <c r="J29" s="11"/>
      <c r="K29" s="11"/>
      <c r="L29" s="9"/>
      <c r="M29" s="10">
        <f t="shared" si="0"/>
        <v>0</v>
      </c>
    </row>
    <row r="30" spans="1:13" x14ac:dyDescent="0.35">
      <c r="A30" s="177"/>
      <c r="B30" s="45"/>
      <c r="C30" s="45"/>
      <c r="D30" s="11"/>
      <c r="E30" s="11"/>
      <c r="F30" s="11"/>
      <c r="G30" s="11"/>
      <c r="H30" s="11"/>
      <c r="I30" s="11"/>
      <c r="J30" s="11"/>
      <c r="K30" s="11"/>
      <c r="L30" s="9"/>
      <c r="M30" s="10">
        <f t="shared" si="0"/>
        <v>0</v>
      </c>
    </row>
    <row r="31" spans="1:13" x14ac:dyDescent="0.35">
      <c r="A31" s="177"/>
      <c r="B31" s="45"/>
      <c r="C31" s="45"/>
      <c r="D31" s="11"/>
      <c r="E31" s="11"/>
      <c r="F31" s="11"/>
      <c r="G31" s="11"/>
      <c r="H31" s="11"/>
      <c r="I31" s="11"/>
      <c r="J31" s="11"/>
      <c r="K31" s="11"/>
      <c r="L31" s="9"/>
      <c r="M31" s="10">
        <f t="shared" si="0"/>
        <v>0</v>
      </c>
    </row>
    <row r="32" spans="1:13" x14ac:dyDescent="0.35">
      <c r="A32" s="177"/>
      <c r="B32" s="45"/>
      <c r="C32" s="45"/>
      <c r="D32" s="11"/>
      <c r="E32" s="11"/>
      <c r="F32" s="11"/>
      <c r="G32" s="11"/>
      <c r="H32" s="11"/>
      <c r="I32" s="11"/>
      <c r="J32" s="11"/>
      <c r="K32" s="11"/>
      <c r="L32" s="9"/>
      <c r="M32" s="10">
        <f t="shared" si="0"/>
        <v>0</v>
      </c>
    </row>
    <row r="33" spans="1:13" x14ac:dyDescent="0.35">
      <c r="A33" s="177"/>
      <c r="B33" s="45"/>
      <c r="C33" s="45"/>
      <c r="D33" s="11"/>
      <c r="E33" s="11"/>
      <c r="F33" s="11"/>
      <c r="G33" s="11"/>
      <c r="H33" s="11"/>
      <c r="I33" s="11"/>
      <c r="J33" s="11"/>
      <c r="K33" s="11"/>
      <c r="L33" s="9"/>
      <c r="M33" s="10">
        <f t="shared" si="0"/>
        <v>0</v>
      </c>
    </row>
    <row r="34" spans="1:13" x14ac:dyDescent="0.35">
      <c r="A34" s="177"/>
      <c r="B34" s="45"/>
      <c r="C34" s="45"/>
      <c r="D34" s="11"/>
      <c r="E34" s="11"/>
      <c r="F34" s="11"/>
      <c r="G34" s="11"/>
      <c r="H34" s="11"/>
      <c r="I34" s="11"/>
      <c r="J34" s="11"/>
      <c r="K34" s="11"/>
      <c r="L34" s="9"/>
      <c r="M34" s="10">
        <f t="shared" si="0"/>
        <v>0</v>
      </c>
    </row>
    <row r="35" spans="1:13" x14ac:dyDescent="0.35">
      <c r="A35" s="177"/>
      <c r="B35" s="45"/>
      <c r="C35" s="45"/>
      <c r="D35" s="11"/>
      <c r="E35" s="11"/>
      <c r="F35" s="11"/>
      <c r="G35" s="11"/>
      <c r="H35" s="11"/>
      <c r="I35" s="11"/>
      <c r="J35" s="11"/>
      <c r="K35" s="11"/>
      <c r="L35" s="9"/>
      <c r="M35" s="10">
        <f t="shared" si="0"/>
        <v>0</v>
      </c>
    </row>
    <row r="36" spans="1:13" x14ac:dyDescent="0.35">
      <c r="A36" s="177"/>
      <c r="B36" s="45"/>
      <c r="C36" s="45"/>
      <c r="D36" s="11"/>
      <c r="E36" s="11"/>
      <c r="F36" s="11"/>
      <c r="G36" s="11"/>
      <c r="H36" s="11"/>
      <c r="I36" s="11"/>
      <c r="J36" s="11"/>
      <c r="K36" s="11"/>
      <c r="L36" s="9"/>
      <c r="M36" s="10">
        <f t="shared" si="0"/>
        <v>0</v>
      </c>
    </row>
    <row r="37" spans="1:13" x14ac:dyDescent="0.35">
      <c r="A37" s="177"/>
      <c r="B37" s="45"/>
      <c r="C37" s="45"/>
      <c r="D37" s="11"/>
      <c r="E37" s="11"/>
      <c r="F37" s="11"/>
      <c r="G37" s="11"/>
      <c r="H37" s="11"/>
      <c r="I37" s="11"/>
      <c r="J37" s="11"/>
      <c r="K37" s="11"/>
      <c r="L37" s="9"/>
      <c r="M37" s="10">
        <f t="shared" si="0"/>
        <v>0</v>
      </c>
    </row>
    <row r="38" spans="1:13" x14ac:dyDescent="0.35">
      <c r="A38" s="177"/>
      <c r="B38" s="45"/>
      <c r="C38" s="45"/>
      <c r="D38" s="11"/>
      <c r="E38" s="11"/>
      <c r="F38" s="11"/>
      <c r="G38" s="11"/>
      <c r="H38" s="11"/>
      <c r="I38" s="11"/>
      <c r="J38" s="11"/>
      <c r="K38" s="11"/>
      <c r="L38" s="9"/>
      <c r="M38" s="10">
        <f t="shared" si="0"/>
        <v>0</v>
      </c>
    </row>
    <row r="39" spans="1:13" x14ac:dyDescent="0.35">
      <c r="A39" s="17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9"/>
      <c r="M39" s="10">
        <f t="shared" si="0"/>
        <v>0</v>
      </c>
    </row>
    <row r="40" spans="1:13" x14ac:dyDescent="0.35">
      <c r="A40" s="177"/>
      <c r="B40" s="45"/>
      <c r="C40" s="45"/>
      <c r="D40" s="11"/>
      <c r="E40" s="11"/>
      <c r="F40" s="11"/>
      <c r="G40" s="11"/>
      <c r="H40" s="11"/>
      <c r="I40" s="11"/>
      <c r="J40" s="11"/>
      <c r="K40" s="11"/>
      <c r="L40" s="9"/>
      <c r="M40" s="10">
        <f t="shared" si="0"/>
        <v>0</v>
      </c>
    </row>
    <row r="41" spans="1:13" x14ac:dyDescent="0.35">
      <c r="A41" s="177"/>
      <c r="B41" s="45"/>
      <c r="C41" s="45"/>
      <c r="D41" s="11"/>
      <c r="E41" s="11"/>
      <c r="F41" s="11"/>
      <c r="G41" s="11"/>
      <c r="H41" s="11"/>
      <c r="I41" s="11"/>
      <c r="J41" s="11"/>
      <c r="K41" s="11"/>
      <c r="L41" s="9"/>
      <c r="M41" s="10">
        <f t="shared" si="0"/>
        <v>0</v>
      </c>
    </row>
    <row r="42" spans="1:13" x14ac:dyDescent="0.35">
      <c r="A42" s="177"/>
      <c r="B42" s="45"/>
      <c r="C42" s="45"/>
      <c r="D42" s="11"/>
      <c r="E42" s="11"/>
      <c r="F42" s="11"/>
      <c r="G42" s="11"/>
      <c r="H42" s="11"/>
      <c r="I42" s="11"/>
      <c r="J42" s="11"/>
      <c r="K42" s="11"/>
      <c r="L42" s="9"/>
      <c r="M42" s="10">
        <f t="shared" si="0"/>
        <v>0</v>
      </c>
    </row>
    <row r="43" spans="1:13" x14ac:dyDescent="0.35">
      <c r="A43" s="177"/>
      <c r="B43" s="45"/>
      <c r="C43" s="45"/>
      <c r="D43" s="11"/>
      <c r="E43" s="11"/>
      <c r="F43" s="11"/>
      <c r="G43" s="11"/>
      <c r="H43" s="11"/>
      <c r="I43" s="11"/>
      <c r="J43" s="11"/>
      <c r="K43" s="11"/>
      <c r="L43" s="9"/>
      <c r="M43" s="10">
        <f t="shared" si="0"/>
        <v>0</v>
      </c>
    </row>
    <row r="44" spans="1:13" x14ac:dyDescent="0.35">
      <c r="A44" s="177"/>
      <c r="B44" s="45"/>
      <c r="C44" s="45"/>
      <c r="D44" s="11"/>
      <c r="E44" s="11"/>
      <c r="F44" s="11"/>
      <c r="G44" s="11"/>
      <c r="H44" s="11"/>
      <c r="I44" s="11"/>
      <c r="J44" s="11"/>
      <c r="K44" s="11"/>
      <c r="L44" s="9"/>
      <c r="M44" s="10">
        <f t="shared" si="0"/>
        <v>0</v>
      </c>
    </row>
    <row r="45" spans="1:13" x14ac:dyDescent="0.35">
      <c r="A45" s="177"/>
      <c r="B45" s="45"/>
      <c r="C45" s="45"/>
      <c r="D45" s="11"/>
      <c r="E45" s="11"/>
      <c r="F45" s="11"/>
      <c r="G45" s="11"/>
      <c r="H45" s="11"/>
      <c r="I45" s="11"/>
      <c r="J45" s="11"/>
      <c r="K45" s="11"/>
      <c r="L45" s="9"/>
      <c r="M45" s="10">
        <f t="shared" si="0"/>
        <v>0</v>
      </c>
    </row>
    <row r="46" spans="1:13" x14ac:dyDescent="0.35">
      <c r="A46" s="17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9"/>
      <c r="M46" s="10">
        <f t="shared" si="0"/>
        <v>0</v>
      </c>
    </row>
    <row r="47" spans="1:13" x14ac:dyDescent="0.35">
      <c r="A47" s="180" t="s">
        <v>97</v>
      </c>
      <c r="B47" s="43"/>
      <c r="C47" s="43"/>
      <c r="D47" s="44">
        <f>SUM(D10:D16)</f>
        <v>0</v>
      </c>
      <c r="E47" s="44">
        <f t="shared" ref="E47:K47" si="1">SUM(E10:E16)</f>
        <v>0</v>
      </c>
      <c r="F47" s="44">
        <f t="shared" si="1"/>
        <v>0</v>
      </c>
      <c r="G47" s="44">
        <f t="shared" si="1"/>
        <v>0</v>
      </c>
      <c r="H47" s="44">
        <f t="shared" si="1"/>
        <v>0</v>
      </c>
      <c r="I47" s="44">
        <f t="shared" si="1"/>
        <v>0</v>
      </c>
      <c r="J47" s="44">
        <f t="shared" si="1"/>
        <v>0</v>
      </c>
      <c r="K47" s="44">
        <f t="shared" si="1"/>
        <v>0</v>
      </c>
      <c r="L47" s="9"/>
      <c r="M47" s="41">
        <f t="shared" si="0"/>
        <v>0</v>
      </c>
    </row>
    <row r="48" spans="1:13" ht="16" thickBot="1" x14ac:dyDescent="0.4">
      <c r="A48" s="179" t="str">
        <f>"TOTAL "&amp;UPPER(A1)</f>
        <v>TOTAL MISCELLANEOUS</v>
      </c>
      <c r="B48" s="11"/>
      <c r="C48" s="11"/>
      <c r="D48" s="13">
        <f>ROUND(SUM(D8:D46),0)</f>
        <v>0</v>
      </c>
      <c r="E48" s="13">
        <f t="shared" ref="E48:K48" si="2">ROUND(SUM(E8:E46),0)</f>
        <v>0</v>
      </c>
      <c r="F48" s="13">
        <f t="shared" si="2"/>
        <v>0</v>
      </c>
      <c r="G48" s="13">
        <f t="shared" si="2"/>
        <v>0</v>
      </c>
      <c r="H48" s="13">
        <f t="shared" si="2"/>
        <v>0</v>
      </c>
      <c r="I48" s="13">
        <f t="shared" si="2"/>
        <v>0</v>
      </c>
      <c r="J48" s="13">
        <f t="shared" si="2"/>
        <v>0</v>
      </c>
      <c r="K48" s="13">
        <f t="shared" si="2"/>
        <v>0</v>
      </c>
      <c r="L48" s="12"/>
      <c r="M48" s="13">
        <f>ROUND(SUM(M8:M46),0)</f>
        <v>0</v>
      </c>
    </row>
    <row r="49" s="150" customFormat="1" ht="16" thickTop="1" x14ac:dyDescent="0.35"/>
  </sheetData>
  <sheetProtection algorithmName="SHA-512" hashValue="VxYT8NeYArseSN1tvPIQxkbJZU+2cQDS5pmmQtybxPbFRFeNuAOfFELuRftfmg8tHhN4h1qbzPcwb45YOvUYpw==" saltValue="aCuj+WGQHj3c9TOOST6eP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4F522-AA0A-48EA-B56F-06CC8FAFDEB6}">
  <sheetPr>
    <tabColor rgb="FFFF0000"/>
    <pageSetUpPr fitToPage="1"/>
  </sheetPr>
  <dimension ref="A1:O51"/>
  <sheetViews>
    <sheetView view="pageLayout" topLeftCell="A7" zoomScale="90" zoomScaleNormal="100" zoomScalePageLayoutView="90" workbookViewId="0">
      <selection activeCell="A8" sqref="A8:C8"/>
    </sheetView>
  </sheetViews>
  <sheetFormatPr defaultColWidth="7.3046875" defaultRowHeight="13" x14ac:dyDescent="0.3"/>
  <cols>
    <col min="1" max="1" width="7.84375" style="56" customWidth="1"/>
    <col min="2" max="2" width="7.3046875" style="56"/>
    <col min="3" max="3" width="9.07421875" style="56" customWidth="1"/>
    <col min="4" max="16384" width="7.3046875" style="56"/>
  </cols>
  <sheetData>
    <row r="1" spans="1:15" ht="13" customHeight="1" x14ac:dyDescent="0.3">
      <c r="A1" s="130" t="s">
        <v>127</v>
      </c>
      <c r="B1" s="131"/>
      <c r="C1" s="131"/>
      <c r="D1" s="131"/>
      <c r="E1" s="143"/>
      <c r="F1" s="130" t="s">
        <v>128</v>
      </c>
      <c r="G1" s="131"/>
      <c r="H1" s="131"/>
      <c r="I1" s="131"/>
      <c r="J1" s="143"/>
      <c r="K1" s="144" t="s">
        <v>129</v>
      </c>
      <c r="L1" s="145"/>
      <c r="M1" s="145"/>
      <c r="N1" s="145"/>
      <c r="O1" s="146"/>
    </row>
    <row r="2" spans="1:15" ht="13" customHeight="1" x14ac:dyDescent="0.3">
      <c r="A2" s="96" t="str">
        <f>COVER!B3</f>
        <v>Enter provider legal name here</v>
      </c>
      <c r="B2" s="97"/>
      <c r="C2" s="97"/>
      <c r="D2" s="97"/>
      <c r="E2" s="98"/>
      <c r="F2" s="94" t="s">
        <v>130</v>
      </c>
      <c r="G2" s="95"/>
      <c r="H2" s="139"/>
      <c r="I2" s="139"/>
      <c r="J2" s="57"/>
      <c r="K2" s="147"/>
      <c r="L2" s="148"/>
      <c r="M2" s="148"/>
      <c r="N2" s="148"/>
      <c r="O2" s="149"/>
    </row>
    <row r="3" spans="1:15" ht="13" customHeight="1" x14ac:dyDescent="0.3">
      <c r="A3" s="96" t="str">
        <f>COVER!B4</f>
        <v>Enter street address</v>
      </c>
      <c r="B3" s="97"/>
      <c r="C3" s="97"/>
      <c r="D3" s="97"/>
      <c r="E3" s="98"/>
      <c r="F3" s="94" t="s">
        <v>131</v>
      </c>
      <c r="G3" s="95"/>
      <c r="H3" s="56" t="s">
        <v>156</v>
      </c>
      <c r="J3" s="57"/>
      <c r="K3" s="147"/>
      <c r="L3" s="148"/>
      <c r="M3" s="148"/>
      <c r="N3" s="148"/>
      <c r="O3" s="149"/>
    </row>
    <row r="4" spans="1:15" ht="13" customHeight="1" x14ac:dyDescent="0.3">
      <c r="A4" s="94" t="str">
        <f>COVER!B5</f>
        <v>Enter City, State, and ZIP</v>
      </c>
      <c r="B4" s="95"/>
      <c r="C4" s="95"/>
      <c r="D4" s="95"/>
      <c r="E4" s="118"/>
      <c r="F4" s="58" t="s">
        <v>132</v>
      </c>
      <c r="H4" s="95" t="s">
        <v>157</v>
      </c>
      <c r="I4" s="95"/>
      <c r="J4" s="118"/>
      <c r="K4" s="147"/>
      <c r="L4" s="148"/>
      <c r="M4" s="148"/>
      <c r="N4" s="148"/>
      <c r="O4" s="149"/>
    </row>
    <row r="5" spans="1:15" ht="13" customHeight="1" x14ac:dyDescent="0.3">
      <c r="A5" s="94" t="str">
        <f>COVER!B7</f>
        <v>Enter primary agency phone number</v>
      </c>
      <c r="B5" s="95"/>
      <c r="C5" s="95"/>
      <c r="D5" s="95"/>
      <c r="E5" s="118"/>
      <c r="F5" s="58" t="s">
        <v>65</v>
      </c>
      <c r="G5" s="56" t="str">
        <f>COVER!B6</f>
        <v>Enter County</v>
      </c>
      <c r="J5" s="57"/>
      <c r="K5" s="147"/>
      <c r="L5" s="148"/>
      <c r="M5" s="148"/>
      <c r="N5" s="148"/>
      <c r="O5" s="149"/>
    </row>
    <row r="6" spans="1:15" ht="13" customHeight="1" x14ac:dyDescent="0.3">
      <c r="A6" s="58" t="s">
        <v>165</v>
      </c>
      <c r="B6" s="139" t="str">
        <f>COVER!B8</f>
        <v>Enter UEI (formerly DUNS)</v>
      </c>
      <c r="C6" s="95"/>
      <c r="E6" s="59"/>
      <c r="F6" s="58"/>
      <c r="G6" s="140"/>
      <c r="H6" s="140"/>
      <c r="J6" s="57"/>
      <c r="K6" s="147"/>
      <c r="L6" s="148"/>
      <c r="M6" s="148"/>
      <c r="N6" s="148"/>
      <c r="O6" s="149"/>
    </row>
    <row r="7" spans="1:15" ht="13" customHeight="1" thickBot="1" x14ac:dyDescent="0.35">
      <c r="A7" s="60" t="s">
        <v>133</v>
      </c>
      <c r="B7" s="61"/>
      <c r="C7" s="141" t="str">
        <f>COVER!B9</f>
        <v>Enter name of person to receive NGA</v>
      </c>
      <c r="D7" s="139"/>
      <c r="E7" s="142"/>
      <c r="F7" s="94" t="s">
        <v>134</v>
      </c>
      <c r="G7" s="95"/>
      <c r="H7" s="95"/>
      <c r="I7" s="95"/>
      <c r="J7" s="118"/>
      <c r="K7" s="147"/>
      <c r="L7" s="148"/>
      <c r="M7" s="148"/>
      <c r="N7" s="148"/>
      <c r="O7" s="149"/>
    </row>
    <row r="8" spans="1:15" ht="13" customHeight="1" x14ac:dyDescent="0.3">
      <c r="A8" s="130" t="s">
        <v>135</v>
      </c>
      <c r="B8" s="131"/>
      <c r="C8" s="143"/>
      <c r="D8" s="132" t="str">
        <f>Budget!H4</f>
        <v>NONE</v>
      </c>
      <c r="E8" s="133"/>
      <c r="F8" s="134"/>
      <c r="G8" s="132" t="str">
        <f>Budget!I4</f>
        <v>NONE</v>
      </c>
      <c r="H8" s="133"/>
      <c r="I8" s="134"/>
      <c r="J8" s="132" t="str">
        <f>Budget!J4</f>
        <v>NONE</v>
      </c>
      <c r="K8" s="133"/>
      <c r="L8" s="134"/>
      <c r="M8" s="132" t="str">
        <f>Budget!K4</f>
        <v>NONE</v>
      </c>
      <c r="N8" s="133"/>
      <c r="O8" s="134"/>
    </row>
    <row r="9" spans="1:15" ht="13" customHeight="1" thickBot="1" x14ac:dyDescent="0.35">
      <c r="A9" s="99" t="s">
        <v>185</v>
      </c>
      <c r="B9" s="100"/>
      <c r="C9" s="135"/>
      <c r="D9" s="136" t="str">
        <f>Budget!H2</f>
        <v>NA</v>
      </c>
      <c r="E9" s="137"/>
      <c r="F9" s="138"/>
      <c r="G9" s="136" t="str">
        <f>Budget!I2</f>
        <v>NA</v>
      </c>
      <c r="H9" s="137"/>
      <c r="I9" s="138"/>
      <c r="J9" s="136" t="str">
        <f>Budget!J2</f>
        <v>NA</v>
      </c>
      <c r="K9" s="137"/>
      <c r="L9" s="138"/>
      <c r="M9" s="136" t="str">
        <f>Budget!K2</f>
        <v>NA</v>
      </c>
      <c r="N9" s="137"/>
      <c r="O9" s="138"/>
    </row>
    <row r="10" spans="1:15" ht="13" customHeight="1" x14ac:dyDescent="0.3">
      <c r="A10" s="130" t="s">
        <v>136</v>
      </c>
      <c r="B10" s="131"/>
      <c r="C10" s="131"/>
      <c r="D10" s="107"/>
      <c r="E10" s="108"/>
      <c r="F10" s="109"/>
      <c r="G10" s="107"/>
      <c r="H10" s="108"/>
      <c r="I10" s="109"/>
      <c r="J10" s="107"/>
      <c r="K10" s="108"/>
      <c r="L10" s="109"/>
      <c r="M10" s="107"/>
      <c r="N10" s="108"/>
      <c r="O10" s="109"/>
    </row>
    <row r="11" spans="1:15" x14ac:dyDescent="0.3">
      <c r="A11" s="94" t="s">
        <v>137</v>
      </c>
      <c r="B11" s="95"/>
      <c r="C11" s="95"/>
      <c r="D11" s="115">
        <f>Budget!H7+Budget!H8</f>
        <v>0</v>
      </c>
      <c r="E11" s="116"/>
      <c r="F11" s="117"/>
      <c r="G11" s="115">
        <f>Budget!I7+Budget!I8</f>
        <v>0</v>
      </c>
      <c r="H11" s="116"/>
      <c r="I11" s="117"/>
      <c r="J11" s="115">
        <f>Budget!J7+Budget!J8</f>
        <v>0</v>
      </c>
      <c r="K11" s="116"/>
      <c r="L11" s="117"/>
      <c r="M11" s="115">
        <f>Budget!K7+Budget!K8</f>
        <v>0</v>
      </c>
      <c r="N11" s="116"/>
      <c r="O11" s="117"/>
    </row>
    <row r="12" spans="1:15" x14ac:dyDescent="0.3">
      <c r="A12" s="94" t="s">
        <v>73</v>
      </c>
      <c r="B12" s="95"/>
      <c r="C12" s="95"/>
      <c r="D12" s="115">
        <f>Budget!H9</f>
        <v>0</v>
      </c>
      <c r="E12" s="116"/>
      <c r="F12" s="117"/>
      <c r="G12" s="115">
        <f>Budget!I9</f>
        <v>0</v>
      </c>
      <c r="H12" s="116"/>
      <c r="I12" s="117"/>
      <c r="J12" s="115">
        <f>Budget!J9</f>
        <v>0</v>
      </c>
      <c r="K12" s="116"/>
      <c r="L12" s="117"/>
      <c r="M12" s="115">
        <f>Budget!K9</f>
        <v>0</v>
      </c>
      <c r="N12" s="116"/>
      <c r="O12" s="117"/>
    </row>
    <row r="13" spans="1:15" x14ac:dyDescent="0.3">
      <c r="A13" s="94" t="s">
        <v>138</v>
      </c>
      <c r="B13" s="95"/>
      <c r="C13" s="95"/>
      <c r="D13" s="115">
        <f>Budget!H10+Budget!H12</f>
        <v>0</v>
      </c>
      <c r="E13" s="116"/>
      <c r="F13" s="117"/>
      <c r="G13" s="115">
        <f>Budget!I10+Budget!I12</f>
        <v>0</v>
      </c>
      <c r="H13" s="116"/>
      <c r="I13" s="117"/>
      <c r="J13" s="115">
        <f>Budget!J10+Budget!J12</f>
        <v>0</v>
      </c>
      <c r="K13" s="116"/>
      <c r="L13" s="117"/>
      <c r="M13" s="115">
        <f>Budget!K10+Budget!K12</f>
        <v>0</v>
      </c>
      <c r="N13" s="116"/>
      <c r="O13" s="117"/>
    </row>
    <row r="14" spans="1:15" x14ac:dyDescent="0.3">
      <c r="A14" s="94" t="s">
        <v>183</v>
      </c>
      <c r="B14" s="95"/>
      <c r="C14" s="95"/>
      <c r="D14" s="115">
        <f>Budget!H13+Budget!H14</f>
        <v>0</v>
      </c>
      <c r="E14" s="116"/>
      <c r="F14" s="117"/>
      <c r="G14" s="115">
        <f>Budget!I13+Budget!I14</f>
        <v>0</v>
      </c>
      <c r="H14" s="116"/>
      <c r="I14" s="117"/>
      <c r="J14" s="115">
        <f>Budget!J13+Budget!J14</f>
        <v>0</v>
      </c>
      <c r="K14" s="116"/>
      <c r="L14" s="117"/>
      <c r="M14" s="115">
        <f>Budget!K13+Budget!K14</f>
        <v>0</v>
      </c>
      <c r="N14" s="116"/>
      <c r="O14" s="117"/>
    </row>
    <row r="15" spans="1:15" x14ac:dyDescent="0.3">
      <c r="A15" s="94" t="s">
        <v>102</v>
      </c>
      <c r="B15" s="95"/>
      <c r="C15" s="95"/>
      <c r="D15" s="115">
        <f>Budget!H15</f>
        <v>0</v>
      </c>
      <c r="E15" s="116"/>
      <c r="F15" s="117"/>
      <c r="G15" s="115">
        <f>Budget!I15</f>
        <v>0</v>
      </c>
      <c r="H15" s="116"/>
      <c r="I15" s="117"/>
      <c r="J15" s="115">
        <f>Budget!J15</f>
        <v>0</v>
      </c>
      <c r="K15" s="116"/>
      <c r="L15" s="117"/>
      <c r="M15" s="115">
        <f>Budget!K15</f>
        <v>0</v>
      </c>
      <c r="N15" s="116"/>
      <c r="O15" s="117"/>
    </row>
    <row r="16" spans="1:15" x14ac:dyDescent="0.3">
      <c r="A16" s="94" t="s">
        <v>80</v>
      </c>
      <c r="B16" s="95"/>
      <c r="C16" s="95"/>
      <c r="D16" s="115">
        <f>Budget!H16</f>
        <v>0</v>
      </c>
      <c r="E16" s="116"/>
      <c r="F16" s="117"/>
      <c r="G16" s="115">
        <f>Budget!I16</f>
        <v>0</v>
      </c>
      <c r="H16" s="116"/>
      <c r="I16" s="117"/>
      <c r="J16" s="115">
        <f>Budget!J16</f>
        <v>0</v>
      </c>
      <c r="K16" s="116"/>
      <c r="L16" s="117"/>
      <c r="M16" s="115">
        <f>Budget!K16</f>
        <v>0</v>
      </c>
      <c r="N16" s="116"/>
      <c r="O16" s="117"/>
    </row>
    <row r="17" spans="1:15" x14ac:dyDescent="0.3">
      <c r="A17" s="94" t="s">
        <v>103</v>
      </c>
      <c r="B17" s="95"/>
      <c r="C17" s="95"/>
      <c r="D17" s="115">
        <f>Budget!H17</f>
        <v>0</v>
      </c>
      <c r="E17" s="116"/>
      <c r="F17" s="117"/>
      <c r="G17" s="115">
        <f>Budget!I17</f>
        <v>0</v>
      </c>
      <c r="H17" s="116"/>
      <c r="I17" s="117"/>
      <c r="J17" s="115">
        <f>Budget!J17</f>
        <v>0</v>
      </c>
      <c r="K17" s="116"/>
      <c r="L17" s="117"/>
      <c r="M17" s="115">
        <f>Budget!K17</f>
        <v>0</v>
      </c>
      <c r="N17" s="116"/>
      <c r="O17" s="117"/>
    </row>
    <row r="18" spans="1:15" x14ac:dyDescent="0.3">
      <c r="A18" s="94" t="s">
        <v>189</v>
      </c>
      <c r="B18" s="95"/>
      <c r="C18" s="95"/>
      <c r="D18" s="115">
        <f>Budget!H18</f>
        <v>0</v>
      </c>
      <c r="E18" s="116"/>
      <c r="F18" s="117"/>
      <c r="G18" s="115">
        <f>Budget!I18</f>
        <v>0</v>
      </c>
      <c r="H18" s="116"/>
      <c r="I18" s="117"/>
      <c r="J18" s="115">
        <f>Budget!J18</f>
        <v>0</v>
      </c>
      <c r="K18" s="116"/>
      <c r="L18" s="117"/>
      <c r="M18" s="115">
        <f>Budget!K18</f>
        <v>0</v>
      </c>
      <c r="N18" s="116"/>
      <c r="O18" s="117"/>
    </row>
    <row r="19" spans="1:15" x14ac:dyDescent="0.3">
      <c r="A19" s="94" t="s">
        <v>188</v>
      </c>
      <c r="B19" s="95"/>
      <c r="C19" s="95"/>
      <c r="D19" s="115">
        <f>Budget!H11</f>
        <v>0</v>
      </c>
      <c r="E19" s="116"/>
      <c r="F19" s="117"/>
      <c r="G19" s="115">
        <f>Budget!I11</f>
        <v>0</v>
      </c>
      <c r="H19" s="116"/>
      <c r="I19" s="117"/>
      <c r="J19" s="115">
        <f>Budget!J11</f>
        <v>0</v>
      </c>
      <c r="K19" s="116"/>
      <c r="L19" s="117"/>
      <c r="M19" s="115">
        <f>Budget!K11</f>
        <v>0</v>
      </c>
      <c r="N19" s="116"/>
      <c r="O19" s="117"/>
    </row>
    <row r="20" spans="1:15" ht="15" customHeight="1" thickBot="1" x14ac:dyDescent="0.35">
      <c r="A20" s="122" t="s">
        <v>139</v>
      </c>
      <c r="B20" s="123"/>
      <c r="C20" s="123"/>
      <c r="D20" s="124">
        <f>SUM(D11:E19)</f>
        <v>0</v>
      </c>
      <c r="E20" s="125"/>
      <c r="F20" s="126"/>
      <c r="G20" s="124">
        <f t="shared" ref="G20" si="0">SUM(G11:H19)</f>
        <v>0</v>
      </c>
      <c r="H20" s="125"/>
      <c r="I20" s="126"/>
      <c r="J20" s="124">
        <f t="shared" ref="J20" si="1">SUM(J11:K19)</f>
        <v>0</v>
      </c>
      <c r="K20" s="125"/>
      <c r="L20" s="126"/>
      <c r="M20" s="124">
        <f t="shared" ref="M20" si="2">SUM(M11:N19)</f>
        <v>0</v>
      </c>
      <c r="N20" s="125"/>
      <c r="O20" s="126"/>
    </row>
    <row r="21" spans="1:15" ht="14.5" customHeight="1" x14ac:dyDescent="0.3">
      <c r="A21" s="63" t="s">
        <v>140</v>
      </c>
      <c r="B21" s="64"/>
      <c r="C21" s="64"/>
      <c r="D21" s="127"/>
      <c r="E21" s="128"/>
      <c r="F21" s="129"/>
      <c r="G21" s="127"/>
      <c r="H21" s="128"/>
      <c r="I21" s="129"/>
      <c r="J21" s="107"/>
      <c r="K21" s="108"/>
      <c r="L21" s="109"/>
      <c r="M21" s="107"/>
      <c r="N21" s="108"/>
      <c r="O21" s="109"/>
    </row>
    <row r="22" spans="1:15" x14ac:dyDescent="0.3">
      <c r="A22" s="94" t="s">
        <v>141</v>
      </c>
      <c r="B22" s="95"/>
      <c r="C22" s="118"/>
      <c r="D22" s="115">
        <f>D20</f>
        <v>0</v>
      </c>
      <c r="E22" s="116"/>
      <c r="F22" s="117"/>
      <c r="G22" s="115">
        <f t="shared" ref="G22" si="3">G20</f>
        <v>0</v>
      </c>
      <c r="H22" s="116"/>
      <c r="I22" s="117"/>
      <c r="J22" s="115">
        <f t="shared" ref="J22" si="4">J20</f>
        <v>0</v>
      </c>
      <c r="K22" s="116"/>
      <c r="L22" s="117"/>
      <c r="M22" s="115">
        <f t="shared" ref="M22" si="5">M20</f>
        <v>0</v>
      </c>
      <c r="N22" s="116"/>
      <c r="O22" s="117"/>
    </row>
    <row r="23" spans="1:15" x14ac:dyDescent="0.3">
      <c r="A23" s="94" t="s">
        <v>142</v>
      </c>
      <c r="B23" s="95"/>
      <c r="C23" s="95"/>
      <c r="D23" s="115">
        <f>Budget!H27</f>
        <v>0</v>
      </c>
      <c r="E23" s="116"/>
      <c r="F23" s="117"/>
      <c r="G23" s="115">
        <f>Budget!I27</f>
        <v>0</v>
      </c>
      <c r="H23" s="116"/>
      <c r="I23" s="117"/>
      <c r="J23" s="115">
        <f>Budget!J27</f>
        <v>0</v>
      </c>
      <c r="K23" s="116"/>
      <c r="L23" s="117"/>
      <c r="M23" s="115">
        <f>Budget!K27</f>
        <v>0</v>
      </c>
      <c r="N23" s="116"/>
      <c r="O23" s="117"/>
    </row>
    <row r="24" spans="1:15" x14ac:dyDescent="0.3">
      <c r="A24" s="94" t="s">
        <v>126</v>
      </c>
      <c r="B24" s="95"/>
      <c r="C24" s="118"/>
      <c r="D24" s="119">
        <f>Budget!H24</f>
        <v>0</v>
      </c>
      <c r="E24" s="120"/>
      <c r="F24" s="121"/>
      <c r="G24" s="119">
        <f>Budget!I24</f>
        <v>0</v>
      </c>
      <c r="H24" s="120"/>
      <c r="I24" s="121"/>
      <c r="J24" s="119">
        <f>Budget!J24</f>
        <v>0</v>
      </c>
      <c r="K24" s="120"/>
      <c r="L24" s="121"/>
      <c r="M24" s="119">
        <f>Budget!K24</f>
        <v>0</v>
      </c>
      <c r="N24" s="120"/>
      <c r="O24" s="121"/>
    </row>
    <row r="25" spans="1:15" x14ac:dyDescent="0.3">
      <c r="A25" s="94" t="s">
        <v>143</v>
      </c>
      <c r="B25" s="95"/>
      <c r="C25" s="95"/>
      <c r="D25" s="115">
        <f>D22-D23-D24</f>
        <v>0</v>
      </c>
      <c r="E25" s="116"/>
      <c r="F25" s="117"/>
      <c r="G25" s="115">
        <f t="shared" ref="G25" si="6">G22-G23-G24</f>
        <v>0</v>
      </c>
      <c r="H25" s="116"/>
      <c r="I25" s="117"/>
      <c r="J25" s="115">
        <f t="shared" ref="J25" si="7">J22-J23-J24</f>
        <v>0</v>
      </c>
      <c r="K25" s="116"/>
      <c r="L25" s="117"/>
      <c r="M25" s="115">
        <f t="shared" ref="M25" si="8">M22-M23-M24</f>
        <v>0</v>
      </c>
      <c r="N25" s="116"/>
      <c r="O25" s="117"/>
    </row>
    <row r="26" spans="1:15" x14ac:dyDescent="0.3">
      <c r="A26" s="94" t="s">
        <v>144</v>
      </c>
      <c r="B26" s="95"/>
      <c r="C26" s="95"/>
      <c r="D26" s="115">
        <f>Budget!H26</f>
        <v>0</v>
      </c>
      <c r="E26" s="116"/>
      <c r="F26" s="117"/>
      <c r="G26" s="115">
        <f>Budget!I26</f>
        <v>0</v>
      </c>
      <c r="H26" s="116"/>
      <c r="I26" s="117"/>
      <c r="J26" s="115">
        <f>Budget!J26</f>
        <v>0</v>
      </c>
      <c r="K26" s="116"/>
      <c r="L26" s="117"/>
      <c r="M26" s="115">
        <f>Budget!K26</f>
        <v>0</v>
      </c>
      <c r="N26" s="116"/>
      <c r="O26" s="117"/>
    </row>
    <row r="27" spans="1:15" x14ac:dyDescent="0.3">
      <c r="A27" s="94" t="s">
        <v>145</v>
      </c>
      <c r="B27" s="95"/>
      <c r="C27" s="95"/>
      <c r="D27" s="115">
        <f>Budget!H25</f>
        <v>0</v>
      </c>
      <c r="E27" s="116"/>
      <c r="F27" s="117"/>
      <c r="G27" s="115">
        <f>Budget!I25</f>
        <v>0</v>
      </c>
      <c r="H27" s="116"/>
      <c r="I27" s="117"/>
      <c r="J27" s="115">
        <f>Budget!J25</f>
        <v>0</v>
      </c>
      <c r="K27" s="116"/>
      <c r="L27" s="117"/>
      <c r="M27" s="115">
        <f>Budget!K25</f>
        <v>0</v>
      </c>
      <c r="N27" s="116"/>
      <c r="O27" s="117"/>
    </row>
    <row r="28" spans="1:15" x14ac:dyDescent="0.3">
      <c r="A28" s="110" t="s">
        <v>146</v>
      </c>
      <c r="B28" s="111"/>
      <c r="C28" s="111"/>
      <c r="D28" s="112">
        <f>D26+D27</f>
        <v>0</v>
      </c>
      <c r="E28" s="113"/>
      <c r="F28" s="114"/>
      <c r="G28" s="112">
        <f t="shared" ref="G28" si="9">G26+G27</f>
        <v>0</v>
      </c>
      <c r="H28" s="113"/>
      <c r="I28" s="114"/>
      <c r="J28" s="112">
        <f t="shared" ref="J28" si="10">J26+J27</f>
        <v>0</v>
      </c>
      <c r="K28" s="113"/>
      <c r="L28" s="114"/>
      <c r="M28" s="112">
        <f t="shared" ref="M28" si="11">M26+M27</f>
        <v>0</v>
      </c>
      <c r="N28" s="113"/>
      <c r="O28" s="114"/>
    </row>
    <row r="29" spans="1:15" x14ac:dyDescent="0.3">
      <c r="A29" s="110" t="s">
        <v>147</v>
      </c>
      <c r="B29" s="111"/>
      <c r="C29" s="111"/>
      <c r="D29" s="112">
        <f>D25-D28</f>
        <v>0</v>
      </c>
      <c r="E29" s="113"/>
      <c r="F29" s="114"/>
      <c r="G29" s="112">
        <f t="shared" ref="G29" si="12">G25-G28</f>
        <v>0</v>
      </c>
      <c r="H29" s="113"/>
      <c r="I29" s="114"/>
      <c r="J29" s="112">
        <f t="shared" ref="J29" si="13">J25-J28</f>
        <v>0</v>
      </c>
      <c r="K29" s="113"/>
      <c r="L29" s="114"/>
      <c r="M29" s="112">
        <f t="shared" ref="M29" si="14">M25-M28</f>
        <v>0</v>
      </c>
      <c r="N29" s="113"/>
      <c r="O29" s="114"/>
    </row>
    <row r="30" spans="1:15" ht="15" customHeight="1" thickBot="1" x14ac:dyDescent="0.35">
      <c r="A30" s="99" t="s">
        <v>148</v>
      </c>
      <c r="B30" s="100"/>
      <c r="C30" s="100"/>
      <c r="D30" s="104" t="e">
        <f>D29/D25</f>
        <v>#DIV/0!</v>
      </c>
      <c r="E30" s="105"/>
      <c r="F30" s="106"/>
      <c r="G30" s="104" t="e">
        <f t="shared" ref="G30" si="15">G29/G25</f>
        <v>#DIV/0!</v>
      </c>
      <c r="H30" s="105"/>
      <c r="I30" s="106"/>
      <c r="J30" s="104" t="e">
        <f t="shared" ref="J30" si="16">J29/J25</f>
        <v>#DIV/0!</v>
      </c>
      <c r="K30" s="105"/>
      <c r="L30" s="106"/>
      <c r="M30" s="104" t="e">
        <f t="shared" ref="M30" si="17">M29/M25</f>
        <v>#DIV/0!</v>
      </c>
      <c r="N30" s="105"/>
      <c r="O30" s="106"/>
    </row>
    <row r="31" spans="1:15" ht="15" customHeight="1" x14ac:dyDescent="0.3">
      <c r="A31" s="65" t="s">
        <v>149</v>
      </c>
      <c r="B31" s="66"/>
      <c r="C31" s="66"/>
      <c r="D31" s="107"/>
      <c r="E31" s="108"/>
      <c r="F31" s="109"/>
      <c r="G31" s="107"/>
      <c r="H31" s="108"/>
      <c r="I31" s="109"/>
      <c r="J31" s="107"/>
      <c r="K31" s="108"/>
      <c r="L31" s="109"/>
      <c r="M31" s="107"/>
      <c r="N31" s="108"/>
      <c r="O31" s="109"/>
    </row>
    <row r="32" spans="1:15" x14ac:dyDescent="0.3">
      <c r="A32" s="94" t="s">
        <v>55</v>
      </c>
      <c r="B32" s="95"/>
      <c r="C32" s="95"/>
      <c r="D32" s="96">
        <f>Budget!H35</f>
        <v>0</v>
      </c>
      <c r="E32" s="97"/>
      <c r="F32" s="98"/>
      <c r="G32" s="96">
        <f>Budget!I35</f>
        <v>0</v>
      </c>
      <c r="H32" s="97"/>
      <c r="I32" s="98"/>
      <c r="J32" s="96">
        <f>Budget!J35</f>
        <v>0</v>
      </c>
      <c r="K32" s="97"/>
      <c r="L32" s="98"/>
      <c r="M32" s="96">
        <f>Budget!K35</f>
        <v>0</v>
      </c>
      <c r="N32" s="97"/>
      <c r="O32" s="98"/>
    </row>
    <row r="33" spans="1:15" ht="15" customHeight="1" thickBot="1" x14ac:dyDescent="0.35">
      <c r="A33" s="99" t="s">
        <v>150</v>
      </c>
      <c r="B33" s="100"/>
      <c r="C33" s="100"/>
      <c r="D33" s="101">
        <f>Budget!H33</f>
        <v>0</v>
      </c>
      <c r="E33" s="102"/>
      <c r="F33" s="103"/>
      <c r="G33" s="101">
        <f>Budget!I33</f>
        <v>0</v>
      </c>
      <c r="H33" s="102"/>
      <c r="I33" s="103"/>
      <c r="J33" s="101">
        <f>Budget!J33</f>
        <v>0</v>
      </c>
      <c r="K33" s="102"/>
      <c r="L33" s="103"/>
      <c r="M33" s="101">
        <f>Budget!K33</f>
        <v>0</v>
      </c>
      <c r="N33" s="102"/>
      <c r="O33" s="103"/>
    </row>
    <row r="34" spans="1:15" ht="13" customHeight="1" thickBot="1" x14ac:dyDescent="0.35">
      <c r="A34" s="78" t="s">
        <v>184</v>
      </c>
      <c r="B34" s="79"/>
      <c r="C34" s="79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1"/>
    </row>
    <row r="35" spans="1:15" ht="13" customHeight="1" x14ac:dyDescent="0.3">
      <c r="A35" s="82" t="s">
        <v>151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4"/>
    </row>
    <row r="36" spans="1:15" ht="13" customHeight="1" thickBot="1" x14ac:dyDescent="0.35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7"/>
    </row>
    <row r="37" spans="1:15" ht="13" customHeight="1" x14ac:dyDescent="0.3">
      <c r="A37" s="88" t="s">
        <v>152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0"/>
    </row>
    <row r="38" spans="1:15" ht="13" customHeight="1" x14ac:dyDescent="0.3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90"/>
    </row>
    <row r="39" spans="1:15" ht="13" customHeight="1" thickBot="1" x14ac:dyDescent="0.35">
      <c r="A39" s="91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3"/>
    </row>
    <row r="40" spans="1:15" ht="13" customHeight="1" x14ac:dyDescent="0.3">
      <c r="A40" s="67"/>
      <c r="B40" s="68"/>
      <c r="C40" s="68"/>
      <c r="D40" s="68"/>
      <c r="E40" s="68"/>
      <c r="F40" s="68"/>
      <c r="G40" s="69"/>
      <c r="H40" s="70"/>
      <c r="I40" s="68"/>
      <c r="J40" s="68"/>
      <c r="K40" s="68"/>
      <c r="L40" s="68"/>
      <c r="M40" s="68"/>
      <c r="N40" s="68"/>
      <c r="O40" s="69"/>
    </row>
    <row r="41" spans="1:15" ht="13" customHeight="1" x14ac:dyDescent="0.3">
      <c r="A41" s="71"/>
      <c r="G41" s="57"/>
      <c r="H41" s="58"/>
      <c r="O41" s="57"/>
    </row>
    <row r="42" spans="1:15" ht="13" customHeight="1" x14ac:dyDescent="0.3">
      <c r="A42" s="72" t="s">
        <v>153</v>
      </c>
      <c r="E42" s="56" t="s">
        <v>154</v>
      </c>
      <c r="G42" s="57"/>
      <c r="H42" s="58" t="s">
        <v>158</v>
      </c>
      <c r="M42" s="56" t="s">
        <v>154</v>
      </c>
      <c r="O42" s="57"/>
    </row>
    <row r="43" spans="1:15" ht="13" customHeight="1" thickBot="1" x14ac:dyDescent="0.35">
      <c r="A43" s="73" t="str">
        <f>A2</f>
        <v>Enter provider legal name here</v>
      </c>
      <c r="B43" s="74"/>
      <c r="C43" s="74"/>
      <c r="D43" s="74"/>
      <c r="E43" s="74"/>
      <c r="F43" s="74"/>
      <c r="G43" s="62"/>
      <c r="H43" s="60" t="s">
        <v>155</v>
      </c>
      <c r="I43" s="74"/>
      <c r="J43" s="74"/>
      <c r="K43" s="74"/>
      <c r="L43" s="74"/>
      <c r="M43" s="74"/>
      <c r="N43" s="74"/>
      <c r="O43" s="62"/>
    </row>
    <row r="44" spans="1:15" ht="13" customHeight="1" x14ac:dyDescent="0.3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</row>
    <row r="45" spans="1:15" ht="13" customHeight="1" x14ac:dyDescent="0.3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</row>
    <row r="46" spans="1:15" ht="13" customHeight="1" x14ac:dyDescent="0.3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</row>
    <row r="47" spans="1:15" x14ac:dyDescent="0.3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</row>
    <row r="51" spans="1:1" x14ac:dyDescent="0.3">
      <c r="A51" s="77"/>
    </row>
  </sheetData>
  <mergeCells count="146">
    <mergeCell ref="A1:E1"/>
    <mergeCell ref="F1:J1"/>
    <mergeCell ref="K1:O7"/>
    <mergeCell ref="A2:E2"/>
    <mergeCell ref="F2:G2"/>
    <mergeCell ref="H2:I2"/>
    <mergeCell ref="A3:E3"/>
    <mergeCell ref="F3:G3"/>
    <mergeCell ref="A4:E4"/>
    <mergeCell ref="H4:J4"/>
    <mergeCell ref="M8:O8"/>
    <mergeCell ref="A9:C9"/>
    <mergeCell ref="D9:F9"/>
    <mergeCell ref="G9:I9"/>
    <mergeCell ref="J9:L9"/>
    <mergeCell ref="M9:O9"/>
    <mergeCell ref="A5:E5"/>
    <mergeCell ref="B6:C6"/>
    <mergeCell ref="G6:H6"/>
    <mergeCell ref="C7:E7"/>
    <mergeCell ref="F7:J7"/>
    <mergeCell ref="A8:C8"/>
    <mergeCell ref="D8:F8"/>
    <mergeCell ref="G8:I8"/>
    <mergeCell ref="J8:L8"/>
    <mergeCell ref="A10:C10"/>
    <mergeCell ref="D10:F10"/>
    <mergeCell ref="G10:I10"/>
    <mergeCell ref="J10:L10"/>
    <mergeCell ref="M10:O10"/>
    <mergeCell ref="A11:C11"/>
    <mergeCell ref="D11:F11"/>
    <mergeCell ref="G11:I11"/>
    <mergeCell ref="J11:L11"/>
    <mergeCell ref="M11:O11"/>
    <mergeCell ref="A12:C12"/>
    <mergeCell ref="D12:F12"/>
    <mergeCell ref="G12:I12"/>
    <mergeCell ref="J12:L12"/>
    <mergeCell ref="M12:O12"/>
    <mergeCell ref="A13:C13"/>
    <mergeCell ref="D13:F13"/>
    <mergeCell ref="G13:I13"/>
    <mergeCell ref="J13:L13"/>
    <mergeCell ref="M13:O13"/>
    <mergeCell ref="A14:C14"/>
    <mergeCell ref="D14:F14"/>
    <mergeCell ref="G14:I14"/>
    <mergeCell ref="J14:L14"/>
    <mergeCell ref="M14:O14"/>
    <mergeCell ref="A15:C15"/>
    <mergeCell ref="D15:F15"/>
    <mergeCell ref="G15:I15"/>
    <mergeCell ref="J15:L15"/>
    <mergeCell ref="M15:O15"/>
    <mergeCell ref="A16:C16"/>
    <mergeCell ref="D16:F16"/>
    <mergeCell ref="G16:I16"/>
    <mergeCell ref="J16:L16"/>
    <mergeCell ref="M16:O16"/>
    <mergeCell ref="A17:C17"/>
    <mergeCell ref="D17:F17"/>
    <mergeCell ref="G17:I17"/>
    <mergeCell ref="J17:L17"/>
    <mergeCell ref="M17:O17"/>
    <mergeCell ref="A18:C18"/>
    <mergeCell ref="D18:F18"/>
    <mergeCell ref="G18:I18"/>
    <mergeCell ref="J18:L18"/>
    <mergeCell ref="M18:O18"/>
    <mergeCell ref="A19:C19"/>
    <mergeCell ref="D19:F19"/>
    <mergeCell ref="G19:I19"/>
    <mergeCell ref="J19:L19"/>
    <mergeCell ref="M19:O19"/>
    <mergeCell ref="A20:C20"/>
    <mergeCell ref="D20:F20"/>
    <mergeCell ref="G20:I20"/>
    <mergeCell ref="J20:L20"/>
    <mergeCell ref="M20:O20"/>
    <mergeCell ref="D21:F21"/>
    <mergeCell ref="G21:I21"/>
    <mergeCell ref="J21:L21"/>
    <mergeCell ref="M21:O21"/>
    <mergeCell ref="A22:C22"/>
    <mergeCell ref="D22:F22"/>
    <mergeCell ref="G22:I22"/>
    <mergeCell ref="J22:L22"/>
    <mergeCell ref="M22:O22"/>
    <mergeCell ref="A23:C23"/>
    <mergeCell ref="D23:F23"/>
    <mergeCell ref="G23:I23"/>
    <mergeCell ref="J23:L23"/>
    <mergeCell ref="M23:O23"/>
    <mergeCell ref="A24:C24"/>
    <mergeCell ref="D24:F24"/>
    <mergeCell ref="G24:I24"/>
    <mergeCell ref="J24:L24"/>
    <mergeCell ref="M24:O24"/>
    <mergeCell ref="A25:C25"/>
    <mergeCell ref="D25:F25"/>
    <mergeCell ref="G25:I25"/>
    <mergeCell ref="J25:L25"/>
    <mergeCell ref="M25:O25"/>
    <mergeCell ref="A26:C26"/>
    <mergeCell ref="D26:F26"/>
    <mergeCell ref="G26:I26"/>
    <mergeCell ref="J26:L26"/>
    <mergeCell ref="M26:O26"/>
    <mergeCell ref="A27:C27"/>
    <mergeCell ref="D27:F27"/>
    <mergeCell ref="G27:I27"/>
    <mergeCell ref="J27:L27"/>
    <mergeCell ref="M27:O27"/>
    <mergeCell ref="A28:C28"/>
    <mergeCell ref="D28:F28"/>
    <mergeCell ref="G28:I28"/>
    <mergeCell ref="J28:L28"/>
    <mergeCell ref="M28:O28"/>
    <mergeCell ref="A29:C29"/>
    <mergeCell ref="D29:F29"/>
    <mergeCell ref="G29:I29"/>
    <mergeCell ref="J29:L29"/>
    <mergeCell ref="M29:O29"/>
    <mergeCell ref="A30:C30"/>
    <mergeCell ref="D30:F30"/>
    <mergeCell ref="G30:I30"/>
    <mergeCell ref="J30:L30"/>
    <mergeCell ref="M30:O30"/>
    <mergeCell ref="D31:F31"/>
    <mergeCell ref="G31:I31"/>
    <mergeCell ref="J31:L31"/>
    <mergeCell ref="M31:O31"/>
    <mergeCell ref="A34:O34"/>
    <mergeCell ref="A35:O36"/>
    <mergeCell ref="A37:O39"/>
    <mergeCell ref="A32:C32"/>
    <mergeCell ref="D32:F32"/>
    <mergeCell ref="G32:I32"/>
    <mergeCell ref="J32:L32"/>
    <mergeCell ref="M32:O32"/>
    <mergeCell ref="A33:C33"/>
    <mergeCell ref="D33:F33"/>
    <mergeCell ref="G33:I33"/>
    <mergeCell ref="J33:L33"/>
    <mergeCell ref="M33:O33"/>
  </mergeCells>
  <pageMargins left="0.25" right="0.25" top="0.75" bottom="0.25" header="0.3" footer="0.3"/>
  <pageSetup scale="99" orientation="landscape" r:id="rId1"/>
  <headerFooter>
    <oddHeader>&amp;C&amp;"-,Bold"&amp;14Notification of Grant Award&amp;11
AgeGuide Northeastern Illinois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C5BE4-376C-4C90-A6FD-9A6A66444BF7}">
  <sheetPr>
    <tabColor rgb="FF00B0F0"/>
  </sheetPr>
  <dimension ref="A1:B25"/>
  <sheetViews>
    <sheetView workbookViewId="0">
      <selection activeCell="C10" sqref="C10"/>
    </sheetView>
  </sheetViews>
  <sheetFormatPr defaultRowHeight="15.5" x14ac:dyDescent="0.35"/>
  <cols>
    <col min="1" max="1" width="41.07421875" style="150" customWidth="1"/>
    <col min="2" max="2" width="18.07421875" style="150" customWidth="1"/>
    <col min="3" max="16384" width="9.23046875" style="150"/>
  </cols>
  <sheetData>
    <row r="1" spans="1:2" x14ac:dyDescent="0.35">
      <c r="A1" s="150" t="s">
        <v>105</v>
      </c>
    </row>
    <row r="2" spans="1:2" x14ac:dyDescent="0.35">
      <c r="A2" s="152" t="s">
        <v>65</v>
      </c>
      <c r="B2" s="150" t="str">
        <f>Budget!B2</f>
        <v>Enter County</v>
      </c>
    </row>
    <row r="3" spans="1:2" x14ac:dyDescent="0.35">
      <c r="A3" s="172" t="s">
        <v>85</v>
      </c>
      <c r="B3" s="150" t="str">
        <f>Budget!B3</f>
        <v>Enter provider legal name here</v>
      </c>
    </row>
    <row r="5" spans="1:2" x14ac:dyDescent="0.35">
      <c r="A5" s="150" t="s">
        <v>106</v>
      </c>
    </row>
    <row r="7" spans="1:2" x14ac:dyDescent="0.35">
      <c r="A7" s="150" t="s">
        <v>107</v>
      </c>
      <c r="B7" s="150" t="s">
        <v>108</v>
      </c>
    </row>
    <row r="8" spans="1:2" x14ac:dyDescent="0.35">
      <c r="A8" s="184"/>
      <c r="B8" s="185"/>
    </row>
    <row r="9" spans="1:2" x14ac:dyDescent="0.35">
      <c r="A9" s="177"/>
      <c r="B9" s="186"/>
    </row>
    <row r="10" spans="1:2" x14ac:dyDescent="0.35">
      <c r="A10" s="177"/>
      <c r="B10" s="186"/>
    </row>
    <row r="11" spans="1:2" x14ac:dyDescent="0.35">
      <c r="A11" s="177"/>
      <c r="B11" s="186"/>
    </row>
    <row r="12" spans="1:2" x14ac:dyDescent="0.35">
      <c r="A12" s="177"/>
      <c r="B12" s="186"/>
    </row>
    <row r="13" spans="1:2" x14ac:dyDescent="0.35">
      <c r="A13" s="177"/>
      <c r="B13" s="186"/>
    </row>
    <row r="14" spans="1:2" x14ac:dyDescent="0.35">
      <c r="A14" s="177"/>
      <c r="B14" s="186"/>
    </row>
    <row r="15" spans="1:2" x14ac:dyDescent="0.35">
      <c r="A15" s="177"/>
      <c r="B15" s="186"/>
    </row>
    <row r="16" spans="1:2" x14ac:dyDescent="0.35">
      <c r="A16" s="177"/>
      <c r="B16" s="186"/>
    </row>
    <row r="17" spans="1:2" x14ac:dyDescent="0.35">
      <c r="A17" s="177"/>
      <c r="B17" s="186"/>
    </row>
    <row r="18" spans="1:2" x14ac:dyDescent="0.35">
      <c r="A18" s="177"/>
      <c r="B18" s="186"/>
    </row>
    <row r="19" spans="1:2" x14ac:dyDescent="0.35">
      <c r="A19" s="177"/>
      <c r="B19" s="186"/>
    </row>
    <row r="20" spans="1:2" x14ac:dyDescent="0.35">
      <c r="A20" s="177"/>
      <c r="B20" s="186"/>
    </row>
    <row r="21" spans="1:2" x14ac:dyDescent="0.35">
      <c r="A21" s="177"/>
      <c r="B21" s="186"/>
    </row>
    <row r="22" spans="1:2" x14ac:dyDescent="0.35">
      <c r="A22" s="152" t="s">
        <v>109</v>
      </c>
      <c r="B22" s="187">
        <f>SUM(B8:B21)</f>
        <v>0</v>
      </c>
    </row>
    <row r="24" spans="1:2" x14ac:dyDescent="0.35">
      <c r="A24" s="150" t="s">
        <v>181</v>
      </c>
      <c r="B24" s="187">
        <f>Budget!L26</f>
        <v>0</v>
      </c>
    </row>
    <row r="25" spans="1:2" x14ac:dyDescent="0.35">
      <c r="A25" s="150" t="s">
        <v>182</v>
      </c>
      <c r="B25" s="187">
        <f>B22-B24</f>
        <v>0</v>
      </c>
    </row>
  </sheetData>
  <sheetProtection algorithmName="SHA-512" hashValue="UgEKO9rlgFbgjjTHKVn/cS6BqM2AQiNBcXyRbKz5VMVOU5QEqdOW9y1Rc7uZ6Vrb+due4Fumn7CzvizcILV41A==" saltValue="1Ek01APSMcWd+9MisuW3Qw==" spinCount="100000" sheet="1" objects="1" scenarios="1"/>
  <conditionalFormatting sqref="B22">
    <cfRule type="expression" dxfId="0" priority="1">
      <formula>"&lt;Budget!$L$25, &gt;Budget!$L$25"</formula>
    </cfRule>
  </conditionalFormatting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15359-ED8C-4E3F-8B68-85C885A9CD9F}">
  <sheetPr>
    <tabColor rgb="FF00B0F0"/>
  </sheetPr>
  <dimension ref="A1:K110"/>
  <sheetViews>
    <sheetView showGridLines="0" zoomScale="80" zoomScaleNormal="80" workbookViewId="0">
      <selection activeCell="N12" sqref="N12"/>
    </sheetView>
  </sheetViews>
  <sheetFormatPr defaultColWidth="8.84375" defaultRowHeight="15.5" x14ac:dyDescent="0.35"/>
  <cols>
    <col min="1" max="16384" width="8.84375" style="150"/>
  </cols>
  <sheetData>
    <row r="1" spans="1:11" x14ac:dyDescent="0.35">
      <c r="A1" s="152" t="s">
        <v>110</v>
      </c>
    </row>
    <row r="2" spans="1:11" x14ac:dyDescent="0.35">
      <c r="A2" s="152" t="s">
        <v>65</v>
      </c>
      <c r="B2" s="150" t="str">
        <f>Budget!B2</f>
        <v>Enter County</v>
      </c>
    </row>
    <row r="3" spans="1:11" x14ac:dyDescent="0.35">
      <c r="A3" s="172" t="s">
        <v>85</v>
      </c>
      <c r="B3" s="150" t="str">
        <f>Budget!B3</f>
        <v>Enter provider legal name here</v>
      </c>
    </row>
    <row r="5" spans="1:11" x14ac:dyDescent="0.35">
      <c r="A5" s="150" t="s">
        <v>111</v>
      </c>
    </row>
    <row r="7" spans="1:11" x14ac:dyDescent="0.35">
      <c r="A7" s="150" t="s">
        <v>112</v>
      </c>
    </row>
    <row r="8" spans="1:11" x14ac:dyDescent="0.35">
      <c r="A8" s="188"/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x14ac:dyDescent="0.35">
      <c r="A9" s="188"/>
      <c r="B9" s="188"/>
      <c r="C9" s="188"/>
      <c r="D9" s="188"/>
      <c r="E9" s="188"/>
      <c r="F9" s="188"/>
      <c r="G9" s="188"/>
      <c r="H9" s="188"/>
      <c r="I9" s="188"/>
      <c r="J9" s="188"/>
      <c r="K9" s="188"/>
    </row>
    <row r="10" spans="1:11" x14ac:dyDescent="0.35">
      <c r="A10" s="188"/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 x14ac:dyDescent="0.35">
      <c r="A11" s="188"/>
      <c r="B11" s="188"/>
      <c r="C11" s="188"/>
      <c r="D11" s="188"/>
      <c r="E11" s="188"/>
      <c r="F11" s="188"/>
      <c r="G11" s="188"/>
      <c r="H11" s="188"/>
      <c r="I11" s="188"/>
      <c r="J11" s="188"/>
      <c r="K11" s="188"/>
    </row>
    <row r="12" spans="1:11" x14ac:dyDescent="0.35">
      <c r="A12" s="188"/>
      <c r="B12" s="188"/>
      <c r="C12" s="188"/>
      <c r="D12" s="188"/>
      <c r="E12" s="188"/>
      <c r="F12" s="188"/>
      <c r="G12" s="188"/>
      <c r="H12" s="188"/>
      <c r="I12" s="188"/>
      <c r="J12" s="188"/>
      <c r="K12" s="188"/>
    </row>
    <row r="13" spans="1:11" x14ac:dyDescent="0.35">
      <c r="A13" s="188"/>
      <c r="B13" s="188"/>
      <c r="C13" s="188"/>
      <c r="D13" s="188"/>
      <c r="E13" s="188"/>
      <c r="F13" s="188"/>
      <c r="G13" s="188"/>
      <c r="H13" s="188"/>
      <c r="I13" s="188"/>
      <c r="J13" s="188"/>
      <c r="K13" s="188"/>
    </row>
    <row r="14" spans="1:11" x14ac:dyDescent="0.35">
      <c r="A14" s="188"/>
      <c r="B14" s="188"/>
      <c r="C14" s="188"/>
      <c r="D14" s="188"/>
      <c r="E14" s="188"/>
      <c r="F14" s="188"/>
      <c r="G14" s="188"/>
      <c r="H14" s="188"/>
      <c r="I14" s="188"/>
      <c r="J14" s="188"/>
      <c r="K14" s="188"/>
    </row>
    <row r="15" spans="1:11" x14ac:dyDescent="0.35">
      <c r="A15" s="150" t="s">
        <v>95</v>
      </c>
    </row>
    <row r="16" spans="1:11" x14ac:dyDescent="0.35">
      <c r="A16" s="188"/>
      <c r="B16" s="188"/>
      <c r="C16" s="188"/>
      <c r="D16" s="188"/>
      <c r="E16" s="188"/>
      <c r="F16" s="188"/>
      <c r="G16" s="188"/>
      <c r="H16" s="188"/>
      <c r="I16" s="188"/>
      <c r="J16" s="188"/>
      <c r="K16" s="188"/>
    </row>
    <row r="17" spans="1:11" x14ac:dyDescent="0.35">
      <c r="A17" s="188"/>
      <c r="B17" s="188"/>
      <c r="C17" s="188"/>
      <c r="D17" s="188"/>
      <c r="E17" s="188"/>
      <c r="F17" s="188"/>
      <c r="G17" s="188"/>
      <c r="H17" s="188"/>
      <c r="I17" s="188"/>
      <c r="J17" s="188"/>
      <c r="K17" s="188"/>
    </row>
    <row r="18" spans="1:11" x14ac:dyDescent="0.35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</row>
    <row r="19" spans="1:11" x14ac:dyDescent="0.35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</row>
    <row r="20" spans="1:11" x14ac:dyDescent="0.35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</row>
    <row r="21" spans="1:11" x14ac:dyDescent="0.35">
      <c r="A21" s="188"/>
      <c r="B21" s="188"/>
      <c r="C21" s="188"/>
      <c r="D21" s="188"/>
      <c r="E21" s="188"/>
      <c r="F21" s="188"/>
      <c r="G21" s="188"/>
      <c r="H21" s="188"/>
      <c r="I21" s="188"/>
      <c r="J21" s="188"/>
      <c r="K21" s="188"/>
    </row>
    <row r="22" spans="1:11" x14ac:dyDescent="0.35">
      <c r="A22" s="188"/>
      <c r="B22" s="188"/>
      <c r="C22" s="188"/>
      <c r="D22" s="188"/>
      <c r="E22" s="188"/>
      <c r="F22" s="188"/>
      <c r="G22" s="188"/>
      <c r="H22" s="188"/>
      <c r="I22" s="188"/>
      <c r="J22" s="188"/>
      <c r="K22" s="188"/>
    </row>
    <row r="23" spans="1:11" x14ac:dyDescent="0.35">
      <c r="A23" s="150" t="s">
        <v>73</v>
      </c>
    </row>
    <row r="24" spans="1:11" x14ac:dyDescent="0.35">
      <c r="A24" s="188"/>
      <c r="B24" s="188"/>
      <c r="C24" s="188"/>
      <c r="D24" s="188"/>
      <c r="E24" s="188"/>
      <c r="F24" s="188"/>
      <c r="G24" s="188"/>
      <c r="H24" s="188"/>
      <c r="I24" s="188"/>
      <c r="J24" s="188"/>
      <c r="K24" s="188"/>
    </row>
    <row r="25" spans="1:11" x14ac:dyDescent="0.35">
      <c r="A25" s="188"/>
      <c r="B25" s="188"/>
      <c r="C25" s="188"/>
      <c r="D25" s="188"/>
      <c r="E25" s="188"/>
      <c r="F25" s="188"/>
      <c r="G25" s="188"/>
      <c r="H25" s="188"/>
      <c r="I25" s="188"/>
      <c r="J25" s="188"/>
      <c r="K25" s="188"/>
    </row>
    <row r="26" spans="1:11" x14ac:dyDescent="0.35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spans="1:11" x14ac:dyDescent="0.35">
      <c r="A27" s="188"/>
      <c r="B27" s="188"/>
      <c r="C27" s="188"/>
      <c r="D27" s="188"/>
      <c r="E27" s="188"/>
      <c r="F27" s="188"/>
      <c r="G27" s="188"/>
      <c r="H27" s="188"/>
      <c r="I27" s="188"/>
      <c r="J27" s="188"/>
      <c r="K27" s="188"/>
    </row>
    <row r="28" spans="1:11" x14ac:dyDescent="0.35">
      <c r="A28" s="188"/>
      <c r="B28" s="188"/>
      <c r="C28" s="188"/>
      <c r="D28" s="188"/>
      <c r="E28" s="188"/>
      <c r="F28" s="188"/>
      <c r="G28" s="188"/>
      <c r="H28" s="188"/>
      <c r="I28" s="188"/>
      <c r="J28" s="188"/>
      <c r="K28" s="188"/>
    </row>
    <row r="29" spans="1:11" x14ac:dyDescent="0.35">
      <c r="A29" s="188"/>
      <c r="B29" s="188"/>
      <c r="C29" s="188"/>
      <c r="D29" s="188"/>
      <c r="E29" s="188"/>
      <c r="F29" s="188"/>
      <c r="G29" s="188"/>
      <c r="H29" s="188"/>
      <c r="I29" s="188"/>
      <c r="J29" s="188"/>
      <c r="K29" s="188"/>
    </row>
    <row r="30" spans="1:11" x14ac:dyDescent="0.35">
      <c r="A30" s="188"/>
      <c r="B30" s="188"/>
      <c r="C30" s="188"/>
      <c r="D30" s="188"/>
      <c r="E30" s="188"/>
      <c r="F30" s="188"/>
      <c r="G30" s="188"/>
      <c r="H30" s="188"/>
      <c r="I30" s="188"/>
      <c r="J30" s="188"/>
      <c r="K30" s="188"/>
    </row>
    <row r="31" spans="1:11" x14ac:dyDescent="0.35">
      <c r="A31" s="150" t="s">
        <v>74</v>
      </c>
    </row>
    <row r="32" spans="1:11" x14ac:dyDescent="0.35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</row>
    <row r="33" spans="1:11" x14ac:dyDescent="0.35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</row>
    <row r="34" spans="1:11" x14ac:dyDescent="0.35">
      <c r="A34" s="188"/>
      <c r="B34" s="188"/>
      <c r="C34" s="188"/>
      <c r="D34" s="188"/>
      <c r="E34" s="188"/>
      <c r="F34" s="188"/>
      <c r="G34" s="188"/>
      <c r="H34" s="188"/>
      <c r="I34" s="188"/>
      <c r="J34" s="188"/>
      <c r="K34" s="188"/>
    </row>
    <row r="35" spans="1:11" x14ac:dyDescent="0.35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</row>
    <row r="36" spans="1:11" x14ac:dyDescent="0.35">
      <c r="A36" s="188"/>
      <c r="B36" s="188"/>
      <c r="C36" s="188"/>
      <c r="D36" s="188"/>
      <c r="E36" s="188"/>
      <c r="F36" s="188"/>
      <c r="G36" s="188"/>
      <c r="H36" s="188"/>
      <c r="I36" s="188"/>
      <c r="J36" s="188"/>
      <c r="K36" s="188"/>
    </row>
    <row r="37" spans="1:11" x14ac:dyDescent="0.35">
      <c r="A37" s="188"/>
      <c r="B37" s="188"/>
      <c r="C37" s="188"/>
      <c r="D37" s="188"/>
      <c r="E37" s="188"/>
      <c r="F37" s="188"/>
      <c r="G37" s="188"/>
      <c r="H37" s="188"/>
      <c r="I37" s="188"/>
      <c r="J37" s="188"/>
      <c r="K37" s="188"/>
    </row>
    <row r="38" spans="1:11" x14ac:dyDescent="0.35">
      <c r="A38" s="188"/>
      <c r="B38" s="188"/>
      <c r="C38" s="188"/>
      <c r="D38" s="188"/>
      <c r="E38" s="188"/>
      <c r="F38" s="188"/>
      <c r="G38" s="188"/>
      <c r="H38" s="188"/>
      <c r="I38" s="188"/>
      <c r="J38" s="188"/>
      <c r="K38" s="188"/>
    </row>
    <row r="39" spans="1:11" x14ac:dyDescent="0.35">
      <c r="A39" s="150" t="s">
        <v>75</v>
      </c>
    </row>
    <row r="40" spans="1:11" x14ac:dyDescent="0.35">
      <c r="A40" s="188"/>
      <c r="B40" s="188"/>
      <c r="C40" s="188"/>
      <c r="D40" s="188"/>
      <c r="E40" s="188"/>
      <c r="F40" s="188"/>
      <c r="G40" s="188"/>
      <c r="H40" s="188"/>
      <c r="I40" s="188"/>
      <c r="J40" s="188"/>
      <c r="K40" s="188"/>
    </row>
    <row r="41" spans="1:11" x14ac:dyDescent="0.35">
      <c r="A41" s="188"/>
      <c r="B41" s="188"/>
      <c r="C41" s="188"/>
      <c r="D41" s="188"/>
      <c r="E41" s="188"/>
      <c r="F41" s="188"/>
      <c r="G41" s="188"/>
      <c r="H41" s="188"/>
      <c r="I41" s="188"/>
      <c r="J41" s="188"/>
      <c r="K41" s="188"/>
    </row>
    <row r="42" spans="1:11" x14ac:dyDescent="0.35">
      <c r="A42" s="188"/>
      <c r="B42" s="188"/>
      <c r="C42" s="188"/>
      <c r="D42" s="188"/>
      <c r="E42" s="188"/>
      <c r="F42" s="188"/>
      <c r="G42" s="188"/>
      <c r="H42" s="188"/>
      <c r="I42" s="188"/>
      <c r="J42" s="188"/>
      <c r="K42" s="188"/>
    </row>
    <row r="43" spans="1:11" x14ac:dyDescent="0.35">
      <c r="A43" s="188"/>
      <c r="B43" s="188"/>
      <c r="C43" s="188"/>
      <c r="D43" s="188"/>
      <c r="E43" s="188"/>
      <c r="F43" s="188"/>
      <c r="G43" s="188"/>
      <c r="H43" s="188"/>
      <c r="I43" s="188"/>
      <c r="J43" s="188"/>
      <c r="K43" s="188"/>
    </row>
    <row r="44" spans="1:11" x14ac:dyDescent="0.35">
      <c r="A44" s="188"/>
      <c r="B44" s="188"/>
      <c r="C44" s="188"/>
      <c r="D44" s="188"/>
      <c r="E44" s="188"/>
      <c r="F44" s="188"/>
      <c r="G44" s="188"/>
      <c r="H44" s="188"/>
      <c r="I44" s="188"/>
      <c r="J44" s="188"/>
      <c r="K44" s="188"/>
    </row>
    <row r="45" spans="1:11" x14ac:dyDescent="0.35">
      <c r="A45" s="188"/>
      <c r="B45" s="188"/>
      <c r="C45" s="188"/>
      <c r="D45" s="188"/>
      <c r="E45" s="188"/>
      <c r="F45" s="188"/>
      <c r="G45" s="188"/>
      <c r="H45" s="188"/>
      <c r="I45" s="188"/>
      <c r="J45" s="188"/>
      <c r="K45" s="188"/>
    </row>
    <row r="46" spans="1:11" x14ac:dyDescent="0.35">
      <c r="A46" s="188"/>
      <c r="B46" s="188"/>
      <c r="C46" s="188"/>
      <c r="D46" s="188"/>
      <c r="E46" s="188"/>
      <c r="F46" s="188"/>
      <c r="G46" s="188"/>
      <c r="H46" s="188"/>
      <c r="I46" s="188"/>
      <c r="J46" s="188"/>
      <c r="K46" s="188"/>
    </row>
    <row r="47" spans="1:11" x14ac:dyDescent="0.35">
      <c r="A47" s="150" t="s">
        <v>76</v>
      </c>
    </row>
    <row r="48" spans="1:11" x14ac:dyDescent="0.35">
      <c r="A48" s="188"/>
      <c r="B48" s="188"/>
      <c r="C48" s="188"/>
      <c r="D48" s="188"/>
      <c r="E48" s="188"/>
      <c r="F48" s="188"/>
      <c r="G48" s="188"/>
      <c r="H48" s="188"/>
      <c r="I48" s="188"/>
      <c r="J48" s="188"/>
      <c r="K48" s="188"/>
    </row>
    <row r="49" spans="1:11" x14ac:dyDescent="0.35">
      <c r="A49" s="188"/>
      <c r="B49" s="188"/>
      <c r="C49" s="188"/>
      <c r="D49" s="188"/>
      <c r="E49" s="188"/>
      <c r="F49" s="188"/>
      <c r="G49" s="188"/>
      <c r="H49" s="188"/>
      <c r="I49" s="188"/>
      <c r="J49" s="188"/>
      <c r="K49" s="188"/>
    </row>
    <row r="50" spans="1:11" x14ac:dyDescent="0.35">
      <c r="A50" s="188"/>
      <c r="B50" s="188"/>
      <c r="C50" s="188"/>
      <c r="D50" s="188"/>
      <c r="E50" s="188"/>
      <c r="F50" s="188"/>
      <c r="G50" s="188"/>
      <c r="H50" s="188"/>
      <c r="I50" s="188"/>
      <c r="J50" s="188"/>
      <c r="K50" s="188"/>
    </row>
    <row r="51" spans="1:11" x14ac:dyDescent="0.35">
      <c r="A51" s="188"/>
      <c r="B51" s="188"/>
      <c r="C51" s="188"/>
      <c r="D51" s="188"/>
      <c r="E51" s="188"/>
      <c r="F51" s="188"/>
      <c r="G51" s="188"/>
      <c r="H51" s="188"/>
      <c r="I51" s="188"/>
      <c r="J51" s="188"/>
      <c r="K51" s="188"/>
    </row>
    <row r="52" spans="1:11" x14ac:dyDescent="0.35">
      <c r="A52" s="188"/>
      <c r="B52" s="188"/>
      <c r="C52" s="188"/>
      <c r="D52" s="188"/>
      <c r="E52" s="188"/>
      <c r="F52" s="188"/>
      <c r="G52" s="188"/>
      <c r="H52" s="188"/>
      <c r="I52" s="188"/>
      <c r="J52" s="188"/>
      <c r="K52" s="188"/>
    </row>
    <row r="53" spans="1:11" x14ac:dyDescent="0.35">
      <c r="A53" s="188"/>
      <c r="B53" s="188"/>
      <c r="C53" s="188"/>
      <c r="D53" s="188"/>
      <c r="E53" s="188"/>
      <c r="F53" s="188"/>
      <c r="G53" s="188"/>
      <c r="H53" s="188"/>
      <c r="I53" s="188"/>
      <c r="J53" s="188"/>
      <c r="K53" s="188"/>
    </row>
    <row r="54" spans="1:11" x14ac:dyDescent="0.35">
      <c r="A54" s="188"/>
      <c r="B54" s="188"/>
      <c r="C54" s="188"/>
      <c r="D54" s="188"/>
      <c r="E54" s="188"/>
      <c r="F54" s="188"/>
      <c r="G54" s="188"/>
      <c r="H54" s="188"/>
      <c r="I54" s="188"/>
      <c r="J54" s="188"/>
      <c r="K54" s="188"/>
    </row>
    <row r="55" spans="1:11" x14ac:dyDescent="0.35">
      <c r="A55" s="150" t="s">
        <v>77</v>
      </c>
    </row>
    <row r="56" spans="1:11" x14ac:dyDescent="0.35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K56" s="188"/>
    </row>
    <row r="57" spans="1:11" x14ac:dyDescent="0.35">
      <c r="A57" s="188"/>
      <c r="B57" s="188"/>
      <c r="C57" s="188"/>
      <c r="D57" s="188"/>
      <c r="E57" s="188"/>
      <c r="F57" s="188"/>
      <c r="G57" s="188"/>
      <c r="H57" s="188"/>
      <c r="I57" s="188"/>
      <c r="J57" s="188"/>
      <c r="K57" s="188"/>
    </row>
    <row r="58" spans="1:11" x14ac:dyDescent="0.35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</row>
    <row r="59" spans="1:11" x14ac:dyDescent="0.35">
      <c r="A59" s="188"/>
      <c r="B59" s="188"/>
      <c r="C59" s="188"/>
      <c r="D59" s="188"/>
      <c r="E59" s="188"/>
      <c r="F59" s="188"/>
      <c r="G59" s="188"/>
      <c r="H59" s="188"/>
      <c r="I59" s="188"/>
      <c r="J59" s="188"/>
      <c r="K59" s="188"/>
    </row>
    <row r="60" spans="1:11" x14ac:dyDescent="0.35">
      <c r="A60" s="188"/>
      <c r="B60" s="188"/>
      <c r="C60" s="188"/>
      <c r="D60" s="188"/>
      <c r="E60" s="188"/>
      <c r="F60" s="188"/>
      <c r="G60" s="188"/>
      <c r="H60" s="188"/>
      <c r="I60" s="188"/>
      <c r="J60" s="188"/>
      <c r="K60" s="188"/>
    </row>
    <row r="61" spans="1:11" x14ac:dyDescent="0.35">
      <c r="A61" s="188"/>
      <c r="B61" s="188"/>
      <c r="C61" s="188"/>
      <c r="D61" s="188"/>
      <c r="E61" s="188"/>
      <c r="F61" s="188"/>
      <c r="G61" s="188"/>
      <c r="H61" s="188"/>
      <c r="I61" s="188"/>
      <c r="J61" s="188"/>
      <c r="K61" s="188"/>
    </row>
    <row r="62" spans="1:11" x14ac:dyDescent="0.35">
      <c r="A62" s="188"/>
      <c r="B62" s="188"/>
      <c r="C62" s="188"/>
      <c r="D62" s="188"/>
      <c r="E62" s="188"/>
      <c r="F62" s="188"/>
      <c r="G62" s="188"/>
      <c r="H62" s="188"/>
      <c r="I62" s="188"/>
      <c r="J62" s="188"/>
      <c r="K62" s="188"/>
    </row>
    <row r="63" spans="1:11" x14ac:dyDescent="0.35">
      <c r="A63" s="150" t="s">
        <v>78</v>
      </c>
    </row>
    <row r="64" spans="1:11" x14ac:dyDescent="0.35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</row>
    <row r="65" spans="1:11" x14ac:dyDescent="0.35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</row>
    <row r="66" spans="1:11" x14ac:dyDescent="0.35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</row>
    <row r="67" spans="1:11" x14ac:dyDescent="0.35">
      <c r="A67" s="188"/>
      <c r="B67" s="188"/>
      <c r="C67" s="188"/>
      <c r="D67" s="188"/>
      <c r="E67" s="188"/>
      <c r="F67" s="188"/>
      <c r="G67" s="188"/>
      <c r="H67" s="188"/>
      <c r="I67" s="188"/>
      <c r="J67" s="188"/>
      <c r="K67" s="188"/>
    </row>
    <row r="68" spans="1:11" x14ac:dyDescent="0.35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</row>
    <row r="69" spans="1:11" x14ac:dyDescent="0.35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</row>
    <row r="70" spans="1:11" x14ac:dyDescent="0.35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</row>
    <row r="71" spans="1:11" x14ac:dyDescent="0.35">
      <c r="A71" s="150" t="s">
        <v>102</v>
      </c>
    </row>
    <row r="72" spans="1:11" x14ac:dyDescent="0.35">
      <c r="A72" s="188"/>
      <c r="B72" s="188"/>
      <c r="C72" s="188"/>
      <c r="D72" s="188"/>
      <c r="E72" s="188"/>
      <c r="F72" s="188"/>
      <c r="G72" s="188"/>
      <c r="H72" s="188"/>
      <c r="I72" s="188"/>
      <c r="J72" s="188"/>
      <c r="K72" s="188"/>
    </row>
    <row r="73" spans="1:11" x14ac:dyDescent="0.35">
      <c r="A73" s="188"/>
      <c r="B73" s="188"/>
      <c r="C73" s="188"/>
      <c r="D73" s="188"/>
      <c r="E73" s="188"/>
      <c r="F73" s="188"/>
      <c r="G73" s="188"/>
      <c r="H73" s="188"/>
      <c r="I73" s="188"/>
      <c r="J73" s="188"/>
      <c r="K73" s="188"/>
    </row>
    <row r="74" spans="1:11" x14ac:dyDescent="0.35">
      <c r="A74" s="188"/>
      <c r="B74" s="188"/>
      <c r="C74" s="188"/>
      <c r="D74" s="188"/>
      <c r="E74" s="188"/>
      <c r="F74" s="188"/>
      <c r="G74" s="188"/>
      <c r="H74" s="188"/>
      <c r="I74" s="188"/>
      <c r="J74" s="188"/>
      <c r="K74" s="188"/>
    </row>
    <row r="75" spans="1:11" x14ac:dyDescent="0.35">
      <c r="A75" s="188"/>
      <c r="B75" s="188"/>
      <c r="C75" s="188"/>
      <c r="D75" s="188"/>
      <c r="E75" s="188"/>
      <c r="F75" s="188"/>
      <c r="G75" s="188"/>
      <c r="H75" s="188"/>
      <c r="I75" s="188"/>
      <c r="J75" s="188"/>
      <c r="K75" s="188"/>
    </row>
    <row r="76" spans="1:11" x14ac:dyDescent="0.35">
      <c r="A76" s="188"/>
      <c r="B76" s="188"/>
      <c r="C76" s="188"/>
      <c r="D76" s="188"/>
      <c r="E76" s="188"/>
      <c r="F76" s="188"/>
      <c r="G76" s="188"/>
      <c r="H76" s="188"/>
      <c r="I76" s="188"/>
      <c r="J76" s="188"/>
      <c r="K76" s="188"/>
    </row>
    <row r="77" spans="1:11" x14ac:dyDescent="0.35">
      <c r="A77" s="188"/>
      <c r="B77" s="188"/>
      <c r="C77" s="188"/>
      <c r="D77" s="188"/>
      <c r="E77" s="188"/>
      <c r="F77" s="188"/>
      <c r="G77" s="188"/>
      <c r="H77" s="188"/>
      <c r="I77" s="188"/>
      <c r="J77" s="188"/>
      <c r="K77" s="188"/>
    </row>
    <row r="78" spans="1:11" x14ac:dyDescent="0.35">
      <c r="A78" s="188"/>
      <c r="B78" s="188"/>
      <c r="C78" s="188"/>
      <c r="D78" s="188"/>
      <c r="E78" s="188"/>
      <c r="F78" s="188"/>
      <c r="G78" s="188"/>
      <c r="H78" s="188"/>
      <c r="I78" s="188"/>
      <c r="J78" s="188"/>
      <c r="K78" s="188"/>
    </row>
    <row r="79" spans="1:11" x14ac:dyDescent="0.35">
      <c r="A79" s="150" t="s">
        <v>113</v>
      </c>
    </row>
    <row r="80" spans="1:11" x14ac:dyDescent="0.35">
      <c r="A80" s="188"/>
      <c r="B80" s="188"/>
      <c r="C80" s="188"/>
      <c r="D80" s="188"/>
      <c r="E80" s="188"/>
      <c r="F80" s="188"/>
      <c r="G80" s="188"/>
      <c r="H80" s="188"/>
      <c r="I80" s="188"/>
      <c r="J80" s="188"/>
      <c r="K80" s="188"/>
    </row>
    <row r="81" spans="1:11" x14ac:dyDescent="0.35">
      <c r="A81" s="188"/>
      <c r="B81" s="188"/>
      <c r="C81" s="188"/>
      <c r="D81" s="188"/>
      <c r="E81" s="188"/>
      <c r="F81" s="188"/>
      <c r="G81" s="188"/>
      <c r="H81" s="188"/>
      <c r="I81" s="188"/>
      <c r="J81" s="188"/>
      <c r="K81" s="188"/>
    </row>
    <row r="82" spans="1:11" x14ac:dyDescent="0.35">
      <c r="A82" s="188"/>
      <c r="B82" s="188"/>
      <c r="C82" s="188"/>
      <c r="D82" s="188"/>
      <c r="E82" s="188"/>
      <c r="F82" s="188"/>
      <c r="G82" s="188"/>
      <c r="H82" s="188"/>
      <c r="I82" s="188"/>
      <c r="J82" s="188"/>
      <c r="K82" s="188"/>
    </row>
    <row r="83" spans="1:11" x14ac:dyDescent="0.35">
      <c r="A83" s="188"/>
      <c r="B83" s="188"/>
      <c r="C83" s="188"/>
      <c r="D83" s="188"/>
      <c r="E83" s="188"/>
      <c r="F83" s="188"/>
      <c r="G83" s="188"/>
      <c r="H83" s="188"/>
      <c r="I83" s="188"/>
      <c r="J83" s="188"/>
      <c r="K83" s="188"/>
    </row>
    <row r="84" spans="1:11" x14ac:dyDescent="0.35">
      <c r="A84" s="188"/>
      <c r="B84" s="188"/>
      <c r="C84" s="188"/>
      <c r="D84" s="188"/>
      <c r="E84" s="188"/>
      <c r="F84" s="188"/>
      <c r="G84" s="188"/>
      <c r="H84" s="188"/>
      <c r="I84" s="188"/>
      <c r="J84" s="188"/>
      <c r="K84" s="188"/>
    </row>
    <row r="85" spans="1:11" x14ac:dyDescent="0.35">
      <c r="A85" s="188"/>
      <c r="B85" s="188"/>
      <c r="C85" s="188"/>
      <c r="D85" s="188"/>
      <c r="E85" s="188"/>
      <c r="F85" s="188"/>
      <c r="G85" s="188"/>
      <c r="H85" s="188"/>
      <c r="I85" s="188"/>
      <c r="J85" s="188"/>
      <c r="K85" s="188"/>
    </row>
    <row r="86" spans="1:11" x14ac:dyDescent="0.35">
      <c r="A86" s="188"/>
      <c r="B86" s="188"/>
      <c r="C86" s="188"/>
      <c r="D86" s="188"/>
      <c r="E86" s="188"/>
      <c r="F86" s="188"/>
      <c r="G86" s="188"/>
      <c r="H86" s="188"/>
      <c r="I86" s="188"/>
      <c r="J86" s="188"/>
      <c r="K86" s="188"/>
    </row>
    <row r="87" spans="1:11" x14ac:dyDescent="0.35">
      <c r="A87" s="150" t="s">
        <v>103</v>
      </c>
    </row>
    <row r="88" spans="1:11" x14ac:dyDescent="0.35">
      <c r="A88" s="188"/>
      <c r="B88" s="188"/>
      <c r="C88" s="188"/>
      <c r="D88" s="188"/>
      <c r="E88" s="188"/>
      <c r="F88" s="188"/>
      <c r="G88" s="188"/>
      <c r="H88" s="188"/>
      <c r="I88" s="188"/>
      <c r="J88" s="188"/>
      <c r="K88" s="188"/>
    </row>
    <row r="89" spans="1:11" x14ac:dyDescent="0.35">
      <c r="A89" s="188"/>
      <c r="B89" s="188"/>
      <c r="C89" s="188"/>
      <c r="D89" s="188"/>
      <c r="E89" s="188"/>
      <c r="F89" s="188"/>
      <c r="G89" s="188"/>
      <c r="H89" s="188"/>
      <c r="I89" s="188"/>
      <c r="J89" s="188"/>
      <c r="K89" s="188"/>
    </row>
    <row r="90" spans="1:11" x14ac:dyDescent="0.35">
      <c r="A90" s="188"/>
      <c r="B90" s="188"/>
      <c r="C90" s="188"/>
      <c r="D90" s="188"/>
      <c r="E90" s="188"/>
      <c r="F90" s="188"/>
      <c r="G90" s="188"/>
      <c r="H90" s="188"/>
      <c r="I90" s="188"/>
      <c r="J90" s="188"/>
      <c r="K90" s="188"/>
    </row>
    <row r="91" spans="1:11" x14ac:dyDescent="0.35">
      <c r="A91" s="188"/>
      <c r="B91" s="188"/>
      <c r="C91" s="188"/>
      <c r="D91" s="188"/>
      <c r="E91" s="188"/>
      <c r="F91" s="188"/>
      <c r="G91" s="188"/>
      <c r="H91" s="188"/>
      <c r="I91" s="188"/>
      <c r="J91" s="188"/>
      <c r="K91" s="188"/>
    </row>
    <row r="92" spans="1:11" x14ac:dyDescent="0.35">
      <c r="A92" s="188"/>
      <c r="B92" s="188"/>
      <c r="C92" s="188"/>
      <c r="D92" s="188"/>
      <c r="E92" s="188"/>
      <c r="F92" s="188"/>
      <c r="G92" s="188"/>
      <c r="H92" s="188"/>
      <c r="I92" s="188"/>
      <c r="J92" s="188"/>
      <c r="K92" s="188"/>
    </row>
    <row r="93" spans="1:11" x14ac:dyDescent="0.35">
      <c r="A93" s="188"/>
      <c r="B93" s="188"/>
      <c r="C93" s="188"/>
      <c r="D93" s="188"/>
      <c r="E93" s="188"/>
      <c r="F93" s="188"/>
      <c r="G93" s="188"/>
      <c r="H93" s="188"/>
      <c r="I93" s="188"/>
      <c r="J93" s="188"/>
      <c r="K93" s="188"/>
    </row>
    <row r="94" spans="1:11" x14ac:dyDescent="0.35">
      <c r="A94" s="188"/>
      <c r="B94" s="188"/>
      <c r="C94" s="188"/>
      <c r="D94" s="188"/>
      <c r="E94" s="188"/>
      <c r="F94" s="188"/>
      <c r="G94" s="188"/>
      <c r="H94" s="188"/>
      <c r="I94" s="188"/>
      <c r="J94" s="188"/>
      <c r="K94" s="188"/>
    </row>
    <row r="95" spans="1:11" x14ac:dyDescent="0.35">
      <c r="A95" s="150" t="s">
        <v>104</v>
      </c>
    </row>
    <row r="96" spans="1:11" x14ac:dyDescent="0.35">
      <c r="A96" s="189"/>
      <c r="B96" s="189"/>
      <c r="C96" s="189"/>
      <c r="D96" s="189"/>
      <c r="E96" s="189"/>
      <c r="F96" s="189"/>
      <c r="G96" s="189"/>
      <c r="H96" s="189"/>
      <c r="I96" s="189"/>
      <c r="J96" s="189"/>
      <c r="K96" s="189"/>
    </row>
    <row r="97" spans="1:11" x14ac:dyDescent="0.35">
      <c r="A97" s="189"/>
      <c r="B97" s="189"/>
      <c r="C97" s="189"/>
      <c r="D97" s="189"/>
      <c r="E97" s="189"/>
      <c r="F97" s="189"/>
      <c r="G97" s="189"/>
      <c r="H97" s="189"/>
      <c r="I97" s="189"/>
      <c r="J97" s="189"/>
      <c r="K97" s="189"/>
    </row>
    <row r="98" spans="1:11" x14ac:dyDescent="0.35">
      <c r="A98" s="189"/>
      <c r="B98" s="189"/>
      <c r="C98" s="189"/>
      <c r="D98" s="189"/>
      <c r="E98" s="189"/>
      <c r="F98" s="189"/>
      <c r="G98" s="189"/>
      <c r="H98" s="189"/>
      <c r="I98" s="189"/>
      <c r="J98" s="189"/>
      <c r="K98" s="189"/>
    </row>
    <row r="99" spans="1:11" x14ac:dyDescent="0.35">
      <c r="A99" s="189"/>
      <c r="B99" s="189"/>
      <c r="C99" s="189"/>
      <c r="D99" s="189"/>
      <c r="E99" s="189"/>
      <c r="F99" s="189"/>
      <c r="G99" s="189"/>
      <c r="H99" s="189"/>
      <c r="I99" s="189"/>
      <c r="J99" s="189"/>
      <c r="K99" s="189"/>
    </row>
    <row r="100" spans="1:11" x14ac:dyDescent="0.35">
      <c r="A100" s="189"/>
      <c r="B100" s="189"/>
      <c r="C100" s="189"/>
      <c r="D100" s="189"/>
      <c r="E100" s="189"/>
      <c r="F100" s="189"/>
      <c r="G100" s="189"/>
      <c r="H100" s="189"/>
      <c r="I100" s="189"/>
      <c r="J100" s="189"/>
      <c r="K100" s="189"/>
    </row>
    <row r="101" spans="1:11" x14ac:dyDescent="0.35">
      <c r="A101" s="189"/>
      <c r="B101" s="189"/>
      <c r="C101" s="189"/>
      <c r="D101" s="189"/>
      <c r="E101" s="189"/>
      <c r="F101" s="189"/>
      <c r="G101" s="189"/>
      <c r="H101" s="189"/>
      <c r="I101" s="189"/>
      <c r="J101" s="189"/>
      <c r="K101" s="189"/>
    </row>
    <row r="102" spans="1:11" x14ac:dyDescent="0.35">
      <c r="A102" s="189"/>
      <c r="B102" s="189"/>
      <c r="C102" s="189"/>
      <c r="D102" s="189"/>
      <c r="E102" s="189"/>
      <c r="F102" s="189"/>
      <c r="G102" s="189"/>
      <c r="H102" s="189"/>
      <c r="I102" s="189"/>
      <c r="J102" s="189"/>
      <c r="K102" s="189"/>
    </row>
    <row r="103" spans="1:11" x14ac:dyDescent="0.35">
      <c r="A103" s="150" t="s">
        <v>114</v>
      </c>
    </row>
    <row r="104" spans="1:11" x14ac:dyDescent="0.35">
      <c r="A104" s="188"/>
      <c r="B104" s="188"/>
      <c r="C104" s="188"/>
      <c r="D104" s="188"/>
      <c r="E104" s="188"/>
      <c r="F104" s="188"/>
      <c r="G104" s="188"/>
      <c r="H104" s="188"/>
      <c r="I104" s="188"/>
      <c r="J104" s="188"/>
      <c r="K104" s="188"/>
    </row>
    <row r="105" spans="1:11" x14ac:dyDescent="0.35">
      <c r="A105" s="188"/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</row>
    <row r="106" spans="1:11" x14ac:dyDescent="0.35">
      <c r="A106" s="188"/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</row>
    <row r="107" spans="1:11" x14ac:dyDescent="0.35">
      <c r="A107" s="188"/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</row>
    <row r="108" spans="1:11" x14ac:dyDescent="0.35">
      <c r="A108" s="188"/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</row>
    <row r="109" spans="1:11" x14ac:dyDescent="0.35">
      <c r="A109" s="188"/>
      <c r="B109" s="188"/>
      <c r="C109" s="188"/>
      <c r="D109" s="188"/>
      <c r="E109" s="188"/>
      <c r="F109" s="188"/>
      <c r="G109" s="188"/>
      <c r="H109" s="188"/>
      <c r="I109" s="188"/>
      <c r="J109" s="188"/>
      <c r="K109" s="188"/>
    </row>
    <row r="110" spans="1:11" x14ac:dyDescent="0.35">
      <c r="A110" s="188"/>
      <c r="B110" s="188"/>
      <c r="C110" s="188"/>
      <c r="D110" s="188"/>
      <c r="E110" s="188"/>
      <c r="F110" s="188"/>
      <c r="G110" s="188"/>
      <c r="H110" s="188"/>
      <c r="I110" s="188"/>
      <c r="J110" s="188"/>
      <c r="K110" s="188"/>
    </row>
  </sheetData>
  <sheetProtection algorithmName="SHA-512" hashValue="z/DBuV/lwYravv4IWSw8yQrEH82kP1hdOMSJSVthCaq4rIAE1t90zCGGlYPOb6hnjDA/mSmrtwB32ulYNfxONw==" saltValue="dOHGAtHOYFaji4h+rlUJAA==" spinCount="100000" sheet="1" objects="1" scenarios="1"/>
  <mergeCells count="13">
    <mergeCell ref="A104:K110"/>
    <mergeCell ref="A96:K102"/>
    <mergeCell ref="A8:K14"/>
    <mergeCell ref="A16:K22"/>
    <mergeCell ref="A24:K30"/>
    <mergeCell ref="A32:K38"/>
    <mergeCell ref="A40:K46"/>
    <mergeCell ref="A48:K54"/>
    <mergeCell ref="A56:K62"/>
    <mergeCell ref="A64:K70"/>
    <mergeCell ref="A72:K78"/>
    <mergeCell ref="A80:K86"/>
    <mergeCell ref="A88:K94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0AD16-0E12-4618-AACB-5A67E3D9F252}">
  <sheetPr>
    <tabColor rgb="FFFF0000"/>
    <pageSetUpPr fitToPage="1"/>
  </sheetPr>
  <dimension ref="A1:O51"/>
  <sheetViews>
    <sheetView view="pageLayout" zoomScale="90" zoomScaleNormal="100" zoomScalePageLayoutView="90" workbookViewId="0">
      <selection activeCell="A25" sqref="A25:C25"/>
    </sheetView>
  </sheetViews>
  <sheetFormatPr defaultColWidth="7.3046875" defaultRowHeight="13" x14ac:dyDescent="0.3"/>
  <cols>
    <col min="1" max="1" width="7.84375" style="56" customWidth="1"/>
    <col min="2" max="2" width="7.3046875" style="56"/>
    <col min="3" max="3" width="9.07421875" style="56" customWidth="1"/>
    <col min="4" max="16384" width="7.3046875" style="56"/>
  </cols>
  <sheetData>
    <row r="1" spans="1:15" ht="13" customHeight="1" x14ac:dyDescent="0.3">
      <c r="A1" s="130" t="s">
        <v>127</v>
      </c>
      <c r="B1" s="131"/>
      <c r="C1" s="131"/>
      <c r="D1" s="131"/>
      <c r="E1" s="143"/>
      <c r="F1" s="130" t="s">
        <v>128</v>
      </c>
      <c r="G1" s="131"/>
      <c r="H1" s="131"/>
      <c r="I1" s="131"/>
      <c r="J1" s="143"/>
      <c r="K1" s="144" t="s">
        <v>129</v>
      </c>
      <c r="L1" s="145"/>
      <c r="M1" s="145"/>
      <c r="N1" s="145"/>
      <c r="O1" s="146"/>
    </row>
    <row r="2" spans="1:15" ht="13" customHeight="1" x14ac:dyDescent="0.3">
      <c r="A2" s="96" t="str">
        <f>COVER!B3</f>
        <v>Enter provider legal name here</v>
      </c>
      <c r="B2" s="97"/>
      <c r="C2" s="97"/>
      <c r="D2" s="97"/>
      <c r="E2" s="98"/>
      <c r="F2" s="94" t="s">
        <v>130</v>
      </c>
      <c r="G2" s="95"/>
      <c r="H2" s="139"/>
      <c r="I2" s="139"/>
      <c r="J2" s="57"/>
      <c r="K2" s="147"/>
      <c r="L2" s="148"/>
      <c r="M2" s="148"/>
      <c r="N2" s="148"/>
      <c r="O2" s="149"/>
    </row>
    <row r="3" spans="1:15" ht="13" customHeight="1" x14ac:dyDescent="0.3">
      <c r="A3" s="96" t="str">
        <f>COVER!B4</f>
        <v>Enter street address</v>
      </c>
      <c r="B3" s="97"/>
      <c r="C3" s="97"/>
      <c r="D3" s="97"/>
      <c r="E3" s="98"/>
      <c r="F3" s="94" t="s">
        <v>131</v>
      </c>
      <c r="G3" s="95"/>
      <c r="H3" s="56" t="s">
        <v>202</v>
      </c>
      <c r="J3" s="57"/>
      <c r="K3" s="147"/>
      <c r="L3" s="148"/>
      <c r="M3" s="148"/>
      <c r="N3" s="148"/>
      <c r="O3" s="149"/>
    </row>
    <row r="4" spans="1:15" ht="13" customHeight="1" x14ac:dyDescent="0.3">
      <c r="A4" s="94" t="str">
        <f>COVER!B5</f>
        <v>Enter City, State, and ZIP</v>
      </c>
      <c r="B4" s="95"/>
      <c r="C4" s="95"/>
      <c r="D4" s="95"/>
      <c r="E4" s="118"/>
      <c r="F4" s="58" t="s">
        <v>132</v>
      </c>
      <c r="H4" s="95" t="s">
        <v>203</v>
      </c>
      <c r="I4" s="95"/>
      <c r="J4" s="118"/>
      <c r="K4" s="147"/>
      <c r="L4" s="148"/>
      <c r="M4" s="148"/>
      <c r="N4" s="148"/>
      <c r="O4" s="149"/>
    </row>
    <row r="5" spans="1:15" ht="13" customHeight="1" x14ac:dyDescent="0.3">
      <c r="A5" s="94" t="str">
        <f>COVER!B7</f>
        <v>Enter primary agency phone number</v>
      </c>
      <c r="B5" s="95"/>
      <c r="C5" s="95"/>
      <c r="D5" s="95"/>
      <c r="E5" s="118"/>
      <c r="F5" s="58" t="s">
        <v>65</v>
      </c>
      <c r="G5" s="56" t="str">
        <f>COVER!B6</f>
        <v>Enter County</v>
      </c>
      <c r="J5" s="57"/>
      <c r="K5" s="147"/>
      <c r="L5" s="148"/>
      <c r="M5" s="148"/>
      <c r="N5" s="148"/>
      <c r="O5" s="149"/>
    </row>
    <row r="6" spans="1:15" ht="13" customHeight="1" x14ac:dyDescent="0.3">
      <c r="A6" s="58" t="s">
        <v>165</v>
      </c>
      <c r="B6" s="139" t="str">
        <f>COVER!B8</f>
        <v>Enter UEI (formerly DUNS)</v>
      </c>
      <c r="C6" s="95"/>
      <c r="E6" s="59"/>
      <c r="F6" s="58"/>
      <c r="G6" s="140"/>
      <c r="H6" s="140"/>
      <c r="J6" s="57"/>
      <c r="K6" s="147"/>
      <c r="L6" s="148"/>
      <c r="M6" s="148"/>
      <c r="N6" s="148"/>
      <c r="O6" s="149"/>
    </row>
    <row r="7" spans="1:15" ht="13" customHeight="1" thickBot="1" x14ac:dyDescent="0.35">
      <c r="A7" s="60" t="s">
        <v>133</v>
      </c>
      <c r="B7" s="61"/>
      <c r="C7" s="141" t="str">
        <f>COVER!B9</f>
        <v>Enter name of person to receive NGA</v>
      </c>
      <c r="D7" s="139"/>
      <c r="E7" s="142"/>
      <c r="F7" s="94" t="s">
        <v>134</v>
      </c>
      <c r="G7" s="95"/>
      <c r="H7" s="95"/>
      <c r="I7" s="95"/>
      <c r="J7" s="118"/>
      <c r="K7" s="147"/>
      <c r="L7" s="148"/>
      <c r="M7" s="148"/>
      <c r="N7" s="148"/>
      <c r="O7" s="149"/>
    </row>
    <row r="8" spans="1:15" ht="13" customHeight="1" x14ac:dyDescent="0.3">
      <c r="A8" s="130" t="s">
        <v>135</v>
      </c>
      <c r="B8" s="131"/>
      <c r="C8" s="143"/>
      <c r="D8" s="132" t="str">
        <f>Budget!D4</f>
        <v>NONE</v>
      </c>
      <c r="E8" s="133"/>
      <c r="F8" s="134"/>
      <c r="G8" s="132" t="str">
        <f>Budget!E4</f>
        <v>NONE</v>
      </c>
      <c r="H8" s="133"/>
      <c r="I8" s="134"/>
      <c r="J8" s="132" t="str">
        <f>Budget!F4</f>
        <v>NONE</v>
      </c>
      <c r="K8" s="133"/>
      <c r="L8" s="134"/>
      <c r="M8" s="132" t="str">
        <f>Budget!G4</f>
        <v>NONE</v>
      </c>
      <c r="N8" s="133"/>
      <c r="O8" s="134"/>
    </row>
    <row r="9" spans="1:15" ht="13" customHeight="1" thickBot="1" x14ac:dyDescent="0.35">
      <c r="A9" s="99" t="s">
        <v>185</v>
      </c>
      <c r="B9" s="100"/>
      <c r="C9" s="135"/>
      <c r="D9" s="136" t="str">
        <f>CFDA1</f>
        <v>NA</v>
      </c>
      <c r="E9" s="137"/>
      <c r="F9" s="138"/>
      <c r="G9" s="136" t="str">
        <f>Budget!E2</f>
        <v>NA</v>
      </c>
      <c r="H9" s="137"/>
      <c r="I9" s="138"/>
      <c r="J9" s="136" t="str">
        <f>Budget!F2</f>
        <v>NA</v>
      </c>
      <c r="K9" s="137"/>
      <c r="L9" s="138"/>
      <c r="M9" s="136" t="str">
        <f>Budget!G2</f>
        <v>NA</v>
      </c>
      <c r="N9" s="137"/>
      <c r="O9" s="138"/>
    </row>
    <row r="10" spans="1:15" ht="13" customHeight="1" x14ac:dyDescent="0.3">
      <c r="A10" s="130" t="s">
        <v>136</v>
      </c>
      <c r="B10" s="131"/>
      <c r="C10" s="131"/>
      <c r="D10" s="107"/>
      <c r="E10" s="108"/>
      <c r="F10" s="109"/>
      <c r="G10" s="107"/>
      <c r="H10" s="108"/>
      <c r="I10" s="109"/>
      <c r="J10" s="107"/>
      <c r="K10" s="108"/>
      <c r="L10" s="109"/>
      <c r="M10" s="107"/>
      <c r="N10" s="108"/>
      <c r="O10" s="109"/>
    </row>
    <row r="11" spans="1:15" x14ac:dyDescent="0.3">
      <c r="A11" s="94" t="s">
        <v>137</v>
      </c>
      <c r="B11" s="95"/>
      <c r="C11" s="95"/>
      <c r="D11" s="115">
        <f>Budget!D7+Budget!D8</f>
        <v>0</v>
      </c>
      <c r="E11" s="116"/>
      <c r="F11" s="117"/>
      <c r="G11" s="115">
        <f>Budget!E7+Budget!E8</f>
        <v>0</v>
      </c>
      <c r="H11" s="116"/>
      <c r="I11" s="117"/>
      <c r="J11" s="115">
        <f>Budget!F7+Budget!F8</f>
        <v>0</v>
      </c>
      <c r="K11" s="116"/>
      <c r="L11" s="117"/>
      <c r="M11" s="115">
        <f>Budget!G7+Budget!G8</f>
        <v>0</v>
      </c>
      <c r="N11" s="116"/>
      <c r="O11" s="117"/>
    </row>
    <row r="12" spans="1:15" x14ac:dyDescent="0.3">
      <c r="A12" s="94" t="s">
        <v>73</v>
      </c>
      <c r="B12" s="95"/>
      <c r="C12" s="95"/>
      <c r="D12" s="115">
        <f>Budget!D9</f>
        <v>0</v>
      </c>
      <c r="E12" s="116"/>
      <c r="F12" s="117"/>
      <c r="G12" s="115">
        <f>Budget!E9</f>
        <v>0</v>
      </c>
      <c r="H12" s="116"/>
      <c r="I12" s="117"/>
      <c r="J12" s="115">
        <f>Budget!F9</f>
        <v>0</v>
      </c>
      <c r="K12" s="116"/>
      <c r="L12" s="117"/>
      <c r="M12" s="115">
        <f>Budget!G9</f>
        <v>0</v>
      </c>
      <c r="N12" s="116"/>
      <c r="O12" s="117"/>
    </row>
    <row r="13" spans="1:15" x14ac:dyDescent="0.3">
      <c r="A13" s="94" t="s">
        <v>138</v>
      </c>
      <c r="B13" s="95"/>
      <c r="C13" s="95"/>
      <c r="D13" s="115">
        <f>Budget!D10+Budget!D12</f>
        <v>0</v>
      </c>
      <c r="E13" s="116"/>
      <c r="F13" s="117"/>
      <c r="G13" s="115">
        <f>Budget!E10+Budget!E12</f>
        <v>0</v>
      </c>
      <c r="H13" s="116"/>
      <c r="I13" s="117"/>
      <c r="J13" s="115">
        <f>Budget!F10+Budget!F12</f>
        <v>0</v>
      </c>
      <c r="K13" s="116"/>
      <c r="L13" s="117"/>
      <c r="M13" s="115">
        <f>Budget!G10+Budget!G12</f>
        <v>0</v>
      </c>
      <c r="N13" s="116"/>
      <c r="O13" s="117"/>
    </row>
    <row r="14" spans="1:15" x14ac:dyDescent="0.3">
      <c r="A14" s="94" t="s">
        <v>183</v>
      </c>
      <c r="B14" s="95"/>
      <c r="C14" s="95"/>
      <c r="D14" s="115">
        <f>Budget!D14+Budget!D13</f>
        <v>0</v>
      </c>
      <c r="E14" s="116"/>
      <c r="F14" s="117"/>
      <c r="G14" s="115">
        <f>Budget!E13+Budget!E14</f>
        <v>0</v>
      </c>
      <c r="H14" s="116"/>
      <c r="I14" s="117"/>
      <c r="J14" s="115">
        <f>Budget!F13+Budget!F14</f>
        <v>0</v>
      </c>
      <c r="K14" s="116"/>
      <c r="L14" s="117"/>
      <c r="M14" s="115">
        <f>Budget!G13+Budget!G14</f>
        <v>0</v>
      </c>
      <c r="N14" s="116"/>
      <c r="O14" s="117"/>
    </row>
    <row r="15" spans="1:15" x14ac:dyDescent="0.3">
      <c r="A15" s="94" t="s">
        <v>102</v>
      </c>
      <c r="B15" s="95"/>
      <c r="C15" s="95"/>
      <c r="D15" s="115">
        <f>Budget!D15</f>
        <v>0</v>
      </c>
      <c r="E15" s="116"/>
      <c r="F15" s="117"/>
      <c r="G15" s="115">
        <f>Budget!E15</f>
        <v>0</v>
      </c>
      <c r="H15" s="116"/>
      <c r="I15" s="117"/>
      <c r="J15" s="115">
        <f>Budget!F15</f>
        <v>0</v>
      </c>
      <c r="K15" s="116"/>
      <c r="L15" s="117"/>
      <c r="M15" s="115">
        <f>Budget!G15</f>
        <v>0</v>
      </c>
      <c r="N15" s="116"/>
      <c r="O15" s="117"/>
    </row>
    <row r="16" spans="1:15" x14ac:dyDescent="0.3">
      <c r="A16" s="94" t="s">
        <v>80</v>
      </c>
      <c r="B16" s="95"/>
      <c r="C16" s="95"/>
      <c r="D16" s="115">
        <f>Budget!D16</f>
        <v>0</v>
      </c>
      <c r="E16" s="116"/>
      <c r="F16" s="117"/>
      <c r="G16" s="115">
        <f>Budget!E16</f>
        <v>0</v>
      </c>
      <c r="H16" s="116"/>
      <c r="I16" s="117"/>
      <c r="J16" s="115">
        <f>Budget!F16</f>
        <v>0</v>
      </c>
      <c r="K16" s="116"/>
      <c r="L16" s="117"/>
      <c r="M16" s="115">
        <f>Budget!G16</f>
        <v>0</v>
      </c>
      <c r="N16" s="116"/>
      <c r="O16" s="117"/>
    </row>
    <row r="17" spans="1:15" x14ac:dyDescent="0.3">
      <c r="A17" s="94" t="s">
        <v>103</v>
      </c>
      <c r="B17" s="95"/>
      <c r="C17" s="95"/>
      <c r="D17" s="115">
        <f>Budget!D17</f>
        <v>0</v>
      </c>
      <c r="E17" s="116"/>
      <c r="F17" s="117"/>
      <c r="G17" s="115">
        <f>Budget!E17</f>
        <v>0</v>
      </c>
      <c r="H17" s="116"/>
      <c r="I17" s="117"/>
      <c r="J17" s="115">
        <f>Budget!F17</f>
        <v>0</v>
      </c>
      <c r="K17" s="116"/>
      <c r="L17" s="117"/>
      <c r="M17" s="115">
        <f>Budget!G17</f>
        <v>0</v>
      </c>
      <c r="N17" s="116"/>
      <c r="O17" s="117"/>
    </row>
    <row r="18" spans="1:15" x14ac:dyDescent="0.3">
      <c r="A18" s="94" t="s">
        <v>189</v>
      </c>
      <c r="B18" s="95"/>
      <c r="C18" s="95"/>
      <c r="D18" s="115">
        <f>Budget!D18</f>
        <v>0</v>
      </c>
      <c r="E18" s="116"/>
      <c r="F18" s="117"/>
      <c r="G18" s="115">
        <f>Budget!E18</f>
        <v>0</v>
      </c>
      <c r="H18" s="116"/>
      <c r="I18" s="117"/>
      <c r="J18" s="115">
        <f>Budget!F18</f>
        <v>0</v>
      </c>
      <c r="K18" s="116"/>
      <c r="L18" s="117"/>
      <c r="M18" s="115">
        <f>Budget!G18</f>
        <v>0</v>
      </c>
      <c r="N18" s="116"/>
      <c r="O18" s="117"/>
    </row>
    <row r="19" spans="1:15" x14ac:dyDescent="0.3">
      <c r="A19" s="94" t="s">
        <v>188</v>
      </c>
      <c r="B19" s="95"/>
      <c r="C19" s="95"/>
      <c r="D19" s="115">
        <f>Budget!D11</f>
        <v>0</v>
      </c>
      <c r="E19" s="116"/>
      <c r="F19" s="117"/>
      <c r="G19" s="115">
        <f>Budget!E11</f>
        <v>0</v>
      </c>
      <c r="H19" s="116"/>
      <c r="I19" s="117"/>
      <c r="J19" s="115">
        <f>Budget!F11</f>
        <v>0</v>
      </c>
      <c r="K19" s="116"/>
      <c r="L19" s="117"/>
      <c r="M19" s="115">
        <f>Budget!G11</f>
        <v>0</v>
      </c>
      <c r="N19" s="116"/>
      <c r="O19" s="117"/>
    </row>
    <row r="20" spans="1:15" ht="15" customHeight="1" thickBot="1" x14ac:dyDescent="0.35">
      <c r="A20" s="122" t="s">
        <v>139</v>
      </c>
      <c r="B20" s="123"/>
      <c r="C20" s="123"/>
      <c r="D20" s="124">
        <f>SUM(D11:E19)</f>
        <v>0</v>
      </c>
      <c r="E20" s="125"/>
      <c r="F20" s="126"/>
      <c r="G20" s="124">
        <f t="shared" ref="G20" si="0">SUM(G11:H19)</f>
        <v>0</v>
      </c>
      <c r="H20" s="125"/>
      <c r="I20" s="126"/>
      <c r="J20" s="124">
        <f t="shared" ref="J20" si="1">SUM(J11:K19)</f>
        <v>0</v>
      </c>
      <c r="K20" s="125"/>
      <c r="L20" s="126"/>
      <c r="M20" s="124">
        <f t="shared" ref="M20" si="2">SUM(M11:N19)</f>
        <v>0</v>
      </c>
      <c r="N20" s="125"/>
      <c r="O20" s="126"/>
    </row>
    <row r="21" spans="1:15" ht="14.5" customHeight="1" x14ac:dyDescent="0.3">
      <c r="A21" s="63" t="s">
        <v>140</v>
      </c>
      <c r="B21" s="64"/>
      <c r="C21" s="64"/>
      <c r="D21" s="127"/>
      <c r="E21" s="128"/>
      <c r="F21" s="129"/>
      <c r="G21" s="127"/>
      <c r="H21" s="128"/>
      <c r="I21" s="129"/>
      <c r="J21" s="107"/>
      <c r="K21" s="108"/>
      <c r="L21" s="109"/>
      <c r="M21" s="107"/>
      <c r="N21" s="108"/>
      <c r="O21" s="109"/>
    </row>
    <row r="22" spans="1:15" x14ac:dyDescent="0.3">
      <c r="A22" s="94" t="s">
        <v>141</v>
      </c>
      <c r="B22" s="95"/>
      <c r="C22" s="118"/>
      <c r="D22" s="115">
        <f>D20</f>
        <v>0</v>
      </c>
      <c r="E22" s="116"/>
      <c r="F22" s="117"/>
      <c r="G22" s="115">
        <f t="shared" ref="G22" si="3">G20</f>
        <v>0</v>
      </c>
      <c r="H22" s="116"/>
      <c r="I22" s="117"/>
      <c r="J22" s="115">
        <f t="shared" ref="J22" si="4">J20</f>
        <v>0</v>
      </c>
      <c r="K22" s="116"/>
      <c r="L22" s="117"/>
      <c r="M22" s="115">
        <f t="shared" ref="M22" si="5">M20</f>
        <v>0</v>
      </c>
      <c r="N22" s="116"/>
      <c r="O22" s="117"/>
    </row>
    <row r="23" spans="1:15" x14ac:dyDescent="0.3">
      <c r="A23" s="94" t="s">
        <v>142</v>
      </c>
      <c r="B23" s="95"/>
      <c r="C23" s="95"/>
      <c r="D23" s="115">
        <f>Budget!D27</f>
        <v>0</v>
      </c>
      <c r="E23" s="116"/>
      <c r="F23" s="117"/>
      <c r="G23" s="115">
        <f>Budget!E27</f>
        <v>0</v>
      </c>
      <c r="H23" s="116"/>
      <c r="I23" s="117"/>
      <c r="J23" s="115">
        <f>Budget!F27</f>
        <v>0</v>
      </c>
      <c r="K23" s="116"/>
      <c r="L23" s="117"/>
      <c r="M23" s="115">
        <f>Budget!G27</f>
        <v>0</v>
      </c>
      <c r="N23" s="116"/>
      <c r="O23" s="117"/>
    </row>
    <row r="24" spans="1:15" x14ac:dyDescent="0.3">
      <c r="A24" s="94" t="s">
        <v>126</v>
      </c>
      <c r="B24" s="95"/>
      <c r="C24" s="118"/>
      <c r="D24" s="119">
        <f>Budget!D24</f>
        <v>0</v>
      </c>
      <c r="E24" s="120"/>
      <c r="F24" s="121"/>
      <c r="G24" s="119">
        <f>Budget!E24</f>
        <v>0</v>
      </c>
      <c r="H24" s="120"/>
      <c r="I24" s="121"/>
      <c r="J24" s="119">
        <f>Budget!F24</f>
        <v>0</v>
      </c>
      <c r="K24" s="120"/>
      <c r="L24" s="121"/>
      <c r="M24" s="119">
        <f>Budget!G24</f>
        <v>0</v>
      </c>
      <c r="N24" s="120"/>
      <c r="O24" s="121"/>
    </row>
    <row r="25" spans="1:15" x14ac:dyDescent="0.3">
      <c r="A25" s="94" t="s">
        <v>143</v>
      </c>
      <c r="B25" s="95"/>
      <c r="C25" s="95"/>
      <c r="D25" s="115">
        <f>D22-D23-D24</f>
        <v>0</v>
      </c>
      <c r="E25" s="116"/>
      <c r="F25" s="117"/>
      <c r="G25" s="115">
        <f t="shared" ref="G25" si="6">G22-G23-G24</f>
        <v>0</v>
      </c>
      <c r="H25" s="116"/>
      <c r="I25" s="117"/>
      <c r="J25" s="115">
        <f t="shared" ref="J25" si="7">J22-J23-J24</f>
        <v>0</v>
      </c>
      <c r="K25" s="116"/>
      <c r="L25" s="117"/>
      <c r="M25" s="115">
        <f t="shared" ref="M25" si="8">M22-M23-M24</f>
        <v>0</v>
      </c>
      <c r="N25" s="116"/>
      <c r="O25" s="117"/>
    </row>
    <row r="26" spans="1:15" x14ac:dyDescent="0.3">
      <c r="A26" s="94" t="s">
        <v>144</v>
      </c>
      <c r="B26" s="95"/>
      <c r="C26" s="95"/>
      <c r="D26" s="115">
        <f>Budget!D26</f>
        <v>0</v>
      </c>
      <c r="E26" s="116"/>
      <c r="F26" s="117"/>
      <c r="G26" s="115">
        <f>Budget!E26</f>
        <v>0</v>
      </c>
      <c r="H26" s="116"/>
      <c r="I26" s="117"/>
      <c r="J26" s="115">
        <f>Budget!F26</f>
        <v>0</v>
      </c>
      <c r="K26" s="116"/>
      <c r="L26" s="117"/>
      <c r="M26" s="115">
        <f>Budget!G26</f>
        <v>0</v>
      </c>
      <c r="N26" s="116"/>
      <c r="O26" s="117"/>
    </row>
    <row r="27" spans="1:15" x14ac:dyDescent="0.3">
      <c r="A27" s="94" t="s">
        <v>145</v>
      </c>
      <c r="B27" s="95"/>
      <c r="C27" s="95"/>
      <c r="D27" s="115">
        <f>Budget!D25</f>
        <v>0</v>
      </c>
      <c r="E27" s="116"/>
      <c r="F27" s="117"/>
      <c r="G27" s="115">
        <f>Budget!E25</f>
        <v>0</v>
      </c>
      <c r="H27" s="116"/>
      <c r="I27" s="117"/>
      <c r="J27" s="115">
        <f>Budget!F25</f>
        <v>0</v>
      </c>
      <c r="K27" s="116"/>
      <c r="L27" s="117"/>
      <c r="M27" s="115">
        <f>Budget!G25</f>
        <v>0</v>
      </c>
      <c r="N27" s="116"/>
      <c r="O27" s="117"/>
    </row>
    <row r="28" spans="1:15" x14ac:dyDescent="0.3">
      <c r="A28" s="110" t="s">
        <v>146</v>
      </c>
      <c r="B28" s="111"/>
      <c r="C28" s="111"/>
      <c r="D28" s="112">
        <f>D26+D27</f>
        <v>0</v>
      </c>
      <c r="E28" s="113"/>
      <c r="F28" s="114"/>
      <c r="G28" s="112">
        <f t="shared" ref="G28" si="9">G26+G27</f>
        <v>0</v>
      </c>
      <c r="H28" s="113"/>
      <c r="I28" s="114"/>
      <c r="J28" s="112">
        <f t="shared" ref="J28" si="10">J26+J27</f>
        <v>0</v>
      </c>
      <c r="K28" s="113"/>
      <c r="L28" s="114"/>
      <c r="M28" s="112">
        <f t="shared" ref="M28" si="11">M26+M27</f>
        <v>0</v>
      </c>
      <c r="N28" s="113"/>
      <c r="O28" s="114"/>
    </row>
    <row r="29" spans="1:15" x14ac:dyDescent="0.3">
      <c r="A29" s="110" t="s">
        <v>147</v>
      </c>
      <c r="B29" s="111"/>
      <c r="C29" s="111"/>
      <c r="D29" s="112">
        <f>D25-D28</f>
        <v>0</v>
      </c>
      <c r="E29" s="113"/>
      <c r="F29" s="114"/>
      <c r="G29" s="112">
        <f t="shared" ref="G29" si="12">G25-G28</f>
        <v>0</v>
      </c>
      <c r="H29" s="113"/>
      <c r="I29" s="114"/>
      <c r="J29" s="112">
        <f t="shared" ref="J29" si="13">J25-J28</f>
        <v>0</v>
      </c>
      <c r="K29" s="113"/>
      <c r="L29" s="114"/>
      <c r="M29" s="112">
        <f t="shared" ref="M29" si="14">M25-M28</f>
        <v>0</v>
      </c>
      <c r="N29" s="113"/>
      <c r="O29" s="114"/>
    </row>
    <row r="30" spans="1:15" ht="15" customHeight="1" thickBot="1" x14ac:dyDescent="0.35">
      <c r="A30" s="99" t="s">
        <v>148</v>
      </c>
      <c r="B30" s="100"/>
      <c r="C30" s="100"/>
      <c r="D30" s="104" t="e">
        <f>D29/D25</f>
        <v>#DIV/0!</v>
      </c>
      <c r="E30" s="105"/>
      <c r="F30" s="106"/>
      <c r="G30" s="104" t="e">
        <f t="shared" ref="G30" si="15">G29/G25</f>
        <v>#DIV/0!</v>
      </c>
      <c r="H30" s="105"/>
      <c r="I30" s="106"/>
      <c r="J30" s="104" t="e">
        <f t="shared" ref="J30" si="16">J29/J25</f>
        <v>#DIV/0!</v>
      </c>
      <c r="K30" s="105"/>
      <c r="L30" s="106"/>
      <c r="M30" s="104" t="e">
        <f t="shared" ref="M30" si="17">M29/M25</f>
        <v>#DIV/0!</v>
      </c>
      <c r="N30" s="105"/>
      <c r="O30" s="106"/>
    </row>
    <row r="31" spans="1:15" ht="15" customHeight="1" x14ac:dyDescent="0.3">
      <c r="A31" s="65" t="s">
        <v>149</v>
      </c>
      <c r="B31" s="66"/>
      <c r="C31" s="66"/>
      <c r="D31" s="107"/>
      <c r="E31" s="108"/>
      <c r="F31" s="109"/>
      <c r="G31" s="107"/>
      <c r="H31" s="108"/>
      <c r="I31" s="109"/>
      <c r="J31" s="107"/>
      <c r="K31" s="108"/>
      <c r="L31" s="109"/>
      <c r="M31" s="107"/>
      <c r="N31" s="108"/>
      <c r="O31" s="109"/>
    </row>
    <row r="32" spans="1:15" x14ac:dyDescent="0.3">
      <c r="A32" s="94" t="s">
        <v>55</v>
      </c>
      <c r="B32" s="95"/>
      <c r="C32" s="95"/>
      <c r="D32" s="96">
        <f>Budget!D35</f>
        <v>0</v>
      </c>
      <c r="E32" s="97"/>
      <c r="F32" s="98"/>
      <c r="G32" s="96">
        <f>Budget!E35</f>
        <v>0</v>
      </c>
      <c r="H32" s="97"/>
      <c r="I32" s="98"/>
      <c r="J32" s="96">
        <f>Budget!F35</f>
        <v>0</v>
      </c>
      <c r="K32" s="97"/>
      <c r="L32" s="98"/>
      <c r="M32" s="96">
        <f>Budget!G35</f>
        <v>0</v>
      </c>
      <c r="N32" s="97"/>
      <c r="O32" s="98"/>
    </row>
    <row r="33" spans="1:15" ht="15" customHeight="1" thickBot="1" x14ac:dyDescent="0.35">
      <c r="A33" s="99" t="s">
        <v>150</v>
      </c>
      <c r="B33" s="100"/>
      <c r="C33" s="100"/>
      <c r="D33" s="101">
        <f>Budget!D33</f>
        <v>0</v>
      </c>
      <c r="E33" s="102"/>
      <c r="F33" s="103"/>
      <c r="G33" s="101">
        <f>Budget!E33</f>
        <v>0</v>
      </c>
      <c r="H33" s="102"/>
      <c r="I33" s="103"/>
      <c r="J33" s="101">
        <f>Budget!F33</f>
        <v>0</v>
      </c>
      <c r="K33" s="102"/>
      <c r="L33" s="103"/>
      <c r="M33" s="101">
        <f>Budget!G33</f>
        <v>0</v>
      </c>
      <c r="N33" s="102"/>
      <c r="O33" s="103"/>
    </row>
    <row r="34" spans="1:15" ht="13" customHeight="1" thickBot="1" x14ac:dyDescent="0.35">
      <c r="A34" s="78" t="s">
        <v>184</v>
      </c>
      <c r="B34" s="79"/>
      <c r="C34" s="79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1"/>
    </row>
    <row r="35" spans="1:15" ht="13" customHeight="1" x14ac:dyDescent="0.3">
      <c r="A35" s="82" t="s">
        <v>151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4"/>
    </row>
    <row r="36" spans="1:15" ht="13" customHeight="1" thickBot="1" x14ac:dyDescent="0.35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7"/>
    </row>
    <row r="37" spans="1:15" ht="13" customHeight="1" x14ac:dyDescent="0.3">
      <c r="A37" s="88" t="s">
        <v>152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0"/>
    </row>
    <row r="38" spans="1:15" ht="13" customHeight="1" x14ac:dyDescent="0.3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90"/>
    </row>
    <row r="39" spans="1:15" ht="13" customHeight="1" thickBot="1" x14ac:dyDescent="0.35">
      <c r="A39" s="91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3"/>
    </row>
    <row r="40" spans="1:15" ht="13" customHeight="1" x14ac:dyDescent="0.3">
      <c r="A40" s="67"/>
      <c r="B40" s="68"/>
      <c r="C40" s="68"/>
      <c r="D40" s="68"/>
      <c r="E40" s="68"/>
      <c r="F40" s="68"/>
      <c r="G40" s="69"/>
      <c r="H40" s="70"/>
      <c r="I40" s="68"/>
      <c r="J40" s="68"/>
      <c r="K40" s="68"/>
      <c r="L40" s="68"/>
      <c r="M40" s="68"/>
      <c r="N40" s="68"/>
      <c r="O40" s="69"/>
    </row>
    <row r="41" spans="1:15" ht="13" customHeight="1" x14ac:dyDescent="0.3">
      <c r="A41" s="71"/>
      <c r="G41" s="57"/>
      <c r="H41" s="58"/>
      <c r="O41" s="57"/>
    </row>
    <row r="42" spans="1:15" ht="13" customHeight="1" x14ac:dyDescent="0.3">
      <c r="A42" s="72" t="s">
        <v>153</v>
      </c>
      <c r="E42" s="56" t="s">
        <v>154</v>
      </c>
      <c r="G42" s="57"/>
      <c r="H42" s="58" t="s">
        <v>158</v>
      </c>
      <c r="M42" s="56" t="s">
        <v>154</v>
      </c>
      <c r="O42" s="57"/>
    </row>
    <row r="43" spans="1:15" ht="13" customHeight="1" thickBot="1" x14ac:dyDescent="0.35">
      <c r="A43" s="73" t="str">
        <f>A2</f>
        <v>Enter provider legal name here</v>
      </c>
      <c r="B43" s="74"/>
      <c r="C43" s="74"/>
      <c r="D43" s="74"/>
      <c r="E43" s="74"/>
      <c r="F43" s="74"/>
      <c r="G43" s="62"/>
      <c r="H43" s="60" t="s">
        <v>155</v>
      </c>
      <c r="I43" s="74"/>
      <c r="J43" s="74"/>
      <c r="K43" s="74"/>
      <c r="L43" s="74"/>
      <c r="M43" s="74"/>
      <c r="N43" s="74"/>
      <c r="O43" s="62"/>
    </row>
    <row r="44" spans="1:15" ht="13" customHeight="1" x14ac:dyDescent="0.3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</row>
    <row r="45" spans="1:15" ht="13" customHeight="1" x14ac:dyDescent="0.3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</row>
    <row r="46" spans="1:15" ht="13" customHeight="1" x14ac:dyDescent="0.3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</row>
    <row r="47" spans="1:15" x14ac:dyDescent="0.3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</row>
    <row r="51" spans="1:1" x14ac:dyDescent="0.3">
      <c r="A51" s="77"/>
    </row>
  </sheetData>
  <mergeCells count="146">
    <mergeCell ref="J30:L30"/>
    <mergeCell ref="J31:L31"/>
    <mergeCell ref="M30:O30"/>
    <mergeCell ref="M31:O31"/>
    <mergeCell ref="A34:O34"/>
    <mergeCell ref="A35:O36"/>
    <mergeCell ref="A37:O39"/>
    <mergeCell ref="A24:C24"/>
    <mergeCell ref="A22:C22"/>
    <mergeCell ref="A33:C33"/>
    <mergeCell ref="A32:C32"/>
    <mergeCell ref="A29:C29"/>
    <mergeCell ref="A28:C28"/>
    <mergeCell ref="D28:F28"/>
    <mergeCell ref="D29:F29"/>
    <mergeCell ref="A30:C30"/>
    <mergeCell ref="D30:F30"/>
    <mergeCell ref="D31:F31"/>
    <mergeCell ref="G30:I30"/>
    <mergeCell ref="G31:I31"/>
    <mergeCell ref="D22:F22"/>
    <mergeCell ref="A25:C25"/>
    <mergeCell ref="A23:C23"/>
    <mergeCell ref="D23:F23"/>
    <mergeCell ref="D24:F24"/>
    <mergeCell ref="D25:F25"/>
    <mergeCell ref="A27:C27"/>
    <mergeCell ref="A26:C26"/>
    <mergeCell ref="D26:F26"/>
    <mergeCell ref="D27:F27"/>
    <mergeCell ref="A18:C18"/>
    <mergeCell ref="A17:C17"/>
    <mergeCell ref="D17:F17"/>
    <mergeCell ref="D18:F18"/>
    <mergeCell ref="A20:C20"/>
    <mergeCell ref="A19:C19"/>
    <mergeCell ref="D19:F19"/>
    <mergeCell ref="D20:F20"/>
    <mergeCell ref="D21:F21"/>
    <mergeCell ref="A11:C11"/>
    <mergeCell ref="D11:F11"/>
    <mergeCell ref="D12:F12"/>
    <mergeCell ref="A14:C14"/>
    <mergeCell ref="A13:C13"/>
    <mergeCell ref="D13:F13"/>
    <mergeCell ref="D14:F14"/>
    <mergeCell ref="A16:C16"/>
    <mergeCell ref="A15:C15"/>
    <mergeCell ref="D15:F15"/>
    <mergeCell ref="D16:F16"/>
    <mergeCell ref="G28:I28"/>
    <mergeCell ref="G29:I29"/>
    <mergeCell ref="A1:E1"/>
    <mergeCell ref="F1:J1"/>
    <mergeCell ref="K1:O7"/>
    <mergeCell ref="A2:E2"/>
    <mergeCell ref="F2:G2"/>
    <mergeCell ref="H2:I2"/>
    <mergeCell ref="A3:E3"/>
    <mergeCell ref="F3:G3"/>
    <mergeCell ref="A4:E4"/>
    <mergeCell ref="H4:J4"/>
    <mergeCell ref="A5:E5"/>
    <mergeCell ref="B6:C6"/>
    <mergeCell ref="G6:H6"/>
    <mergeCell ref="C7:E7"/>
    <mergeCell ref="F7:J7"/>
    <mergeCell ref="A8:C8"/>
    <mergeCell ref="A9:C9"/>
    <mergeCell ref="A10:C10"/>
    <mergeCell ref="D8:F8"/>
    <mergeCell ref="D9:F9"/>
    <mergeCell ref="D10:F10"/>
    <mergeCell ref="A12:C12"/>
    <mergeCell ref="J28:L28"/>
    <mergeCell ref="J29:L29"/>
    <mergeCell ref="D32:F32"/>
    <mergeCell ref="D33:F33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M28:O28"/>
    <mergeCell ref="M29:O29"/>
    <mergeCell ref="G32:I32"/>
    <mergeCell ref="G33:I33"/>
    <mergeCell ref="J8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18:L18"/>
    <mergeCell ref="J19:L19"/>
    <mergeCell ref="J20:L20"/>
    <mergeCell ref="J21:L21"/>
    <mergeCell ref="J22:L22"/>
    <mergeCell ref="J23:L23"/>
    <mergeCell ref="J24:L24"/>
    <mergeCell ref="J25:L25"/>
    <mergeCell ref="J26:L26"/>
    <mergeCell ref="J27:L27"/>
    <mergeCell ref="M32:O32"/>
    <mergeCell ref="M33:O33"/>
    <mergeCell ref="J32:L32"/>
    <mergeCell ref="J33:L33"/>
    <mergeCell ref="M8:O8"/>
    <mergeCell ref="M9:O9"/>
    <mergeCell ref="M10:O10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M26:O26"/>
    <mergeCell ref="M27:O27"/>
  </mergeCells>
  <pageMargins left="0.25" right="0.25" top="0.75" bottom="0.25" header="0.3" footer="0.3"/>
  <pageSetup scale="99" orientation="landscape" r:id="rId1"/>
  <headerFooter>
    <oddHeader>&amp;C&amp;"-,Bold"&amp;14Notification of Grant Award&amp;11
AgeGuide Northeastern Illinois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B8121-B042-427B-915D-BEA790CB4087}">
  <dimension ref="A1:C29"/>
  <sheetViews>
    <sheetView workbookViewId="0">
      <pane ySplit="1" topLeftCell="A5" activePane="bottomLeft" state="frozen"/>
      <selection activeCell="A15" sqref="A15"/>
      <selection pane="bottomLeft" activeCell="A25" sqref="A25"/>
    </sheetView>
  </sheetViews>
  <sheetFormatPr defaultRowHeight="15.5" x14ac:dyDescent="0.35"/>
  <cols>
    <col min="1" max="1" width="9.4609375" customWidth="1"/>
    <col min="2" max="2" width="38" bestFit="1" customWidth="1"/>
    <col min="3" max="3" width="11.07421875" customWidth="1"/>
  </cols>
  <sheetData>
    <row r="1" spans="1:3" x14ac:dyDescent="0.35">
      <c r="B1" t="s">
        <v>16</v>
      </c>
      <c r="C1" t="s">
        <v>17</v>
      </c>
    </row>
    <row r="2" spans="1:3" x14ac:dyDescent="0.35">
      <c r="B2" t="s">
        <v>18</v>
      </c>
      <c r="C2" t="s">
        <v>19</v>
      </c>
    </row>
    <row r="3" spans="1:3" x14ac:dyDescent="0.35">
      <c r="A3" t="s">
        <v>20</v>
      </c>
      <c r="B3" t="s">
        <v>21</v>
      </c>
      <c r="C3">
        <v>93.043999999999997</v>
      </c>
    </row>
    <row r="4" spans="1:3" x14ac:dyDescent="0.35">
      <c r="A4" t="s">
        <v>22</v>
      </c>
      <c r="B4" t="s">
        <v>23</v>
      </c>
      <c r="C4">
        <v>93.043999999999997</v>
      </c>
    </row>
    <row r="5" spans="1:3" x14ac:dyDescent="0.35">
      <c r="A5" t="s">
        <v>121</v>
      </c>
      <c r="B5" t="s">
        <v>122</v>
      </c>
      <c r="C5">
        <v>93.043999999999997</v>
      </c>
    </row>
    <row r="6" spans="1:3" x14ac:dyDescent="0.35">
      <c r="A6" t="s">
        <v>120</v>
      </c>
      <c r="B6" t="s">
        <v>119</v>
      </c>
      <c r="C6">
        <v>93.043999999999997</v>
      </c>
    </row>
    <row r="7" spans="1:3" x14ac:dyDescent="0.35">
      <c r="A7" t="s">
        <v>24</v>
      </c>
      <c r="B7" t="s">
        <v>25</v>
      </c>
      <c r="C7">
        <v>93.043999999999997</v>
      </c>
    </row>
    <row r="8" spans="1:3" x14ac:dyDescent="0.35">
      <c r="A8" t="s">
        <v>26</v>
      </c>
      <c r="B8" t="s">
        <v>27</v>
      </c>
      <c r="C8">
        <v>93.043999999999997</v>
      </c>
    </row>
    <row r="9" spans="1:3" x14ac:dyDescent="0.35">
      <c r="A9" t="s">
        <v>28</v>
      </c>
      <c r="B9" t="s">
        <v>29</v>
      </c>
      <c r="C9">
        <v>93.043999999999997</v>
      </c>
    </row>
    <row r="10" spans="1:3" x14ac:dyDescent="0.35">
      <c r="A10" t="s">
        <v>30</v>
      </c>
      <c r="B10" t="s">
        <v>31</v>
      </c>
      <c r="C10">
        <v>93.043999999999997</v>
      </c>
    </row>
    <row r="11" spans="1:3" x14ac:dyDescent="0.35">
      <c r="A11" t="s">
        <v>32</v>
      </c>
      <c r="B11" t="s">
        <v>33</v>
      </c>
      <c r="C11">
        <v>93.043999999999997</v>
      </c>
    </row>
    <row r="12" spans="1:3" x14ac:dyDescent="0.35">
      <c r="A12" t="s">
        <v>34</v>
      </c>
      <c r="B12" t="s">
        <v>35</v>
      </c>
      <c r="C12">
        <v>93.043999999999997</v>
      </c>
    </row>
    <row r="13" spans="1:3" x14ac:dyDescent="0.35">
      <c r="A13" t="s">
        <v>36</v>
      </c>
      <c r="B13" t="s">
        <v>37</v>
      </c>
      <c r="C13">
        <v>93.043999999999997</v>
      </c>
    </row>
    <row r="14" spans="1:3" x14ac:dyDescent="0.35">
      <c r="A14" t="s">
        <v>38</v>
      </c>
      <c r="B14" t="s">
        <v>39</v>
      </c>
      <c r="C14">
        <v>93.043999999999997</v>
      </c>
    </row>
    <row r="15" spans="1:3" x14ac:dyDescent="0.35">
      <c r="A15" t="s">
        <v>40</v>
      </c>
      <c r="B15" t="s">
        <v>41</v>
      </c>
      <c r="C15">
        <v>93.043999999999997</v>
      </c>
    </row>
    <row r="16" spans="1:3" x14ac:dyDescent="0.35">
      <c r="A16" t="s">
        <v>42</v>
      </c>
      <c r="B16" t="s">
        <v>43</v>
      </c>
      <c r="C16">
        <v>93.045000000000002</v>
      </c>
    </row>
    <row r="17" spans="1:3" x14ac:dyDescent="0.35">
      <c r="A17" t="s">
        <v>44</v>
      </c>
      <c r="B17" t="s">
        <v>45</v>
      </c>
      <c r="C17">
        <v>93.045000000000002</v>
      </c>
    </row>
    <row r="18" spans="1:3" x14ac:dyDescent="0.35">
      <c r="A18" t="s">
        <v>46</v>
      </c>
      <c r="B18" t="s">
        <v>47</v>
      </c>
      <c r="C18">
        <v>93.043000000000006</v>
      </c>
    </row>
    <row r="19" spans="1:3" x14ac:dyDescent="0.35">
      <c r="A19" t="s">
        <v>48</v>
      </c>
      <c r="B19" t="s">
        <v>190</v>
      </c>
      <c r="C19">
        <v>93.052000000000007</v>
      </c>
    </row>
    <row r="20" spans="1:3" x14ac:dyDescent="0.35">
      <c r="A20" t="s">
        <v>49</v>
      </c>
      <c r="B20" t="s">
        <v>195</v>
      </c>
      <c r="C20">
        <v>93.052000000000007</v>
      </c>
    </row>
    <row r="21" spans="1:3" x14ac:dyDescent="0.35">
      <c r="A21" t="s">
        <v>50</v>
      </c>
      <c r="B21" t="s">
        <v>194</v>
      </c>
      <c r="C21">
        <v>93.052000000000007</v>
      </c>
    </row>
    <row r="22" spans="1:3" x14ac:dyDescent="0.35">
      <c r="A22" t="s">
        <v>51</v>
      </c>
      <c r="B22" t="s">
        <v>193</v>
      </c>
      <c r="C22">
        <v>93.052000000000007</v>
      </c>
    </row>
    <row r="23" spans="1:3" x14ac:dyDescent="0.35">
      <c r="A23" t="s">
        <v>52</v>
      </c>
      <c r="B23" t="s">
        <v>192</v>
      </c>
      <c r="C23">
        <v>93.052000000000007</v>
      </c>
    </row>
    <row r="24" spans="1:3" x14ac:dyDescent="0.35">
      <c r="A24" t="s">
        <v>53</v>
      </c>
      <c r="B24" t="s">
        <v>191</v>
      </c>
      <c r="C24">
        <v>93.052000000000007</v>
      </c>
    </row>
    <row r="25" spans="1:3" x14ac:dyDescent="0.35">
      <c r="A25" t="s">
        <v>197</v>
      </c>
      <c r="B25" t="s">
        <v>199</v>
      </c>
      <c r="C25">
        <v>93.052000000000007</v>
      </c>
    </row>
    <row r="26" spans="1:3" x14ac:dyDescent="0.35">
      <c r="A26" t="s">
        <v>198</v>
      </c>
      <c r="B26" t="s">
        <v>196</v>
      </c>
      <c r="C26">
        <v>93.052000000000007</v>
      </c>
    </row>
    <row r="27" spans="1:3" x14ac:dyDescent="0.35">
      <c r="A27" t="s">
        <v>159</v>
      </c>
      <c r="B27" t="s">
        <v>123</v>
      </c>
      <c r="C27">
        <v>93.040999999999997</v>
      </c>
    </row>
    <row r="28" spans="1:3" x14ac:dyDescent="0.35">
      <c r="A28" t="s">
        <v>159</v>
      </c>
      <c r="B28" t="s">
        <v>124</v>
      </c>
      <c r="C28">
        <v>93.040999999999997</v>
      </c>
    </row>
    <row r="29" spans="1:3" x14ac:dyDescent="0.35">
      <c r="A29" t="s">
        <v>159</v>
      </c>
      <c r="B29" t="s">
        <v>125</v>
      </c>
      <c r="C29">
        <v>93.040999999999997</v>
      </c>
    </row>
  </sheetData>
  <sortState xmlns:xlrd2="http://schemas.microsoft.com/office/spreadsheetml/2017/richdata2" ref="A16:B17">
    <sortCondition ref="A16:A17"/>
    <sortCondition ref="B16:B1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530F1-5755-491C-9558-B461F84E3399}">
  <sheetPr>
    <tabColor rgb="FF66FFFF"/>
    <pageSetUpPr fitToPage="1"/>
  </sheetPr>
  <dimension ref="A1:Q13"/>
  <sheetViews>
    <sheetView workbookViewId="0">
      <pane xSplit="3" ySplit="3" topLeftCell="D4" activePane="bottomRight" state="frozen"/>
      <selection pane="topRight" activeCell="C1" sqref="C1"/>
      <selection pane="bottomLeft" activeCell="A3" sqref="A3"/>
      <selection pane="bottomRight" activeCell="G6" sqref="G6"/>
    </sheetView>
  </sheetViews>
  <sheetFormatPr defaultColWidth="8.84375" defaultRowHeight="15.5" x14ac:dyDescent="0.35"/>
  <cols>
    <col min="1" max="1" width="0" hidden="1" customWidth="1"/>
    <col min="2" max="2" width="8.84375" style="26"/>
    <col min="3" max="3" width="11.84375" style="21" customWidth="1"/>
    <col min="4" max="4" width="1.53515625" customWidth="1"/>
    <col min="5" max="5" width="13" customWidth="1"/>
    <col min="6" max="9" width="11.07421875" customWidth="1"/>
    <col min="10" max="10" width="10.07421875" customWidth="1"/>
    <col min="11" max="11" width="9.84375" customWidth="1"/>
    <col min="12" max="12" width="10" customWidth="1"/>
  </cols>
  <sheetData>
    <row r="1" spans="1:17" x14ac:dyDescent="0.35">
      <c r="B1" s="2" t="str">
        <f>Budget!B3</f>
        <v>Enter provider legal name here</v>
      </c>
    </row>
    <row r="2" spans="1:17" x14ac:dyDescent="0.35">
      <c r="B2" s="2" t="str">
        <f>Budget!B2</f>
        <v>Enter County</v>
      </c>
      <c r="F2" s="16"/>
      <c r="G2" s="16"/>
      <c r="H2" s="16"/>
      <c r="I2" s="16"/>
    </row>
    <row r="3" spans="1:17" s="16" customFormat="1" ht="62" x14ac:dyDescent="0.35">
      <c r="B3" s="15" t="s">
        <v>1</v>
      </c>
      <c r="C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12</v>
      </c>
      <c r="K3" s="15" t="s">
        <v>14</v>
      </c>
      <c r="L3" s="15" t="s">
        <v>15</v>
      </c>
      <c r="M3" s="15" t="s">
        <v>54</v>
      </c>
      <c r="N3" s="15" t="s">
        <v>8</v>
      </c>
      <c r="O3" s="15" t="s">
        <v>55</v>
      </c>
      <c r="P3" s="15" t="s">
        <v>13</v>
      </c>
      <c r="Q3" s="15" t="s">
        <v>10</v>
      </c>
    </row>
    <row r="5" spans="1:17" x14ac:dyDescent="0.35">
      <c r="A5" t="s">
        <v>56</v>
      </c>
      <c r="B5" s="27" t="str">
        <f>+Budget!D2</f>
        <v>NA</v>
      </c>
      <c r="C5" s="28" t="str">
        <f>+Budget!D4</f>
        <v>NONE</v>
      </c>
      <c r="D5" s="29"/>
      <c r="E5" s="30">
        <f>+Total_Expenditures1</f>
        <v>0</v>
      </c>
      <c r="F5" s="25">
        <f>+Budget!D23+Budget!D24</f>
        <v>0</v>
      </c>
      <c r="G5" s="25">
        <f>+Budget!D25</f>
        <v>0</v>
      </c>
      <c r="H5" s="25">
        <f>+Budget!D26</f>
        <v>0</v>
      </c>
      <c r="I5" s="25">
        <f>+Budget!D27</f>
        <v>0</v>
      </c>
      <c r="J5" s="31">
        <f>+Rate1</f>
        <v>0</v>
      </c>
      <c r="K5" s="32">
        <f>+Match1</f>
        <v>0</v>
      </c>
      <c r="L5" s="32">
        <f>+Share1</f>
        <v>0</v>
      </c>
      <c r="M5" s="25">
        <f t="shared" ref="M5:M12" si="0">+G5+H5+I5</f>
        <v>0</v>
      </c>
      <c r="N5" s="25">
        <f>+Total_Funding1</f>
        <v>0</v>
      </c>
      <c r="O5" s="37">
        <f>+Units1</f>
        <v>0</v>
      </c>
      <c r="P5" s="38">
        <f>+Unit_Cost1</f>
        <v>0</v>
      </c>
      <c r="Q5" s="37">
        <f>+Persons_Served1</f>
        <v>0</v>
      </c>
    </row>
    <row r="6" spans="1:17" x14ac:dyDescent="0.35">
      <c r="A6" t="s">
        <v>57</v>
      </c>
      <c r="B6" s="27" t="str">
        <f>+Budget!E2</f>
        <v>NA</v>
      </c>
      <c r="C6" s="28" t="str">
        <f>+Budget!E4</f>
        <v>NONE</v>
      </c>
      <c r="D6" s="29"/>
      <c r="E6" s="30">
        <f>+Total_Expenditures2</f>
        <v>0</v>
      </c>
      <c r="F6" s="25">
        <f>+Budget!D24+Budget!D25</f>
        <v>0</v>
      </c>
      <c r="G6" s="25">
        <f>+Budget!E25</f>
        <v>0</v>
      </c>
      <c r="H6" s="25">
        <f>+Budget!E26</f>
        <v>0</v>
      </c>
      <c r="I6" s="25">
        <f>+Budget!E27</f>
        <v>0</v>
      </c>
      <c r="J6" s="31">
        <f>+Rate2</f>
        <v>0</v>
      </c>
      <c r="K6" s="32">
        <f>+Match2</f>
        <v>0</v>
      </c>
      <c r="L6" s="32">
        <f>+Share2</f>
        <v>0</v>
      </c>
      <c r="M6" s="25">
        <f t="shared" si="0"/>
        <v>0</v>
      </c>
      <c r="N6" s="25">
        <f>+Total_Funding2</f>
        <v>0</v>
      </c>
      <c r="O6" s="37">
        <f>+Units2</f>
        <v>0</v>
      </c>
      <c r="P6" s="38">
        <f>+Unit_Cost2</f>
        <v>0</v>
      </c>
      <c r="Q6" s="37">
        <f>+Persons_Served2</f>
        <v>0</v>
      </c>
    </row>
    <row r="7" spans="1:17" x14ac:dyDescent="0.35">
      <c r="A7" t="s">
        <v>58</v>
      </c>
      <c r="B7" s="27" t="str">
        <f>+Budget!F2</f>
        <v>NA</v>
      </c>
      <c r="C7" s="28" t="str">
        <f>+Budget!F4</f>
        <v>NONE</v>
      </c>
      <c r="D7" s="29"/>
      <c r="E7" s="30">
        <f>+Total_Expenditures3</f>
        <v>0</v>
      </c>
      <c r="F7" s="25">
        <f>+Budget!D25+Budget!D26</f>
        <v>0</v>
      </c>
      <c r="G7" s="25">
        <f>+Budget!F25</f>
        <v>0</v>
      </c>
      <c r="H7" s="25">
        <f>+Budget!F26</f>
        <v>0</v>
      </c>
      <c r="I7" s="25">
        <f>+Budget!F27</f>
        <v>0</v>
      </c>
      <c r="J7" s="31">
        <f>+Rate3</f>
        <v>0</v>
      </c>
      <c r="K7" s="32">
        <f>+Match3</f>
        <v>0</v>
      </c>
      <c r="L7" s="32">
        <f>+Share3</f>
        <v>0</v>
      </c>
      <c r="M7" s="25">
        <f t="shared" si="0"/>
        <v>0</v>
      </c>
      <c r="N7" s="25">
        <f>+Total_Funding3</f>
        <v>0</v>
      </c>
      <c r="O7" s="37">
        <f>+Units3</f>
        <v>0</v>
      </c>
      <c r="P7" s="38">
        <f>+Unit_Cost3</f>
        <v>0</v>
      </c>
      <c r="Q7" s="37">
        <f>+Persons_Served3</f>
        <v>0</v>
      </c>
    </row>
    <row r="8" spans="1:17" x14ac:dyDescent="0.35">
      <c r="A8" t="s">
        <v>59</v>
      </c>
      <c r="B8" s="27" t="str">
        <f>+Budget!G2</f>
        <v>NA</v>
      </c>
      <c r="C8" s="28" t="str">
        <f>+Budget!G4</f>
        <v>NONE</v>
      </c>
      <c r="D8" s="29"/>
      <c r="E8" s="30">
        <f>+Total_Expenditures4</f>
        <v>0</v>
      </c>
      <c r="F8" s="25">
        <f>+Budget!D26+Budget!D27</f>
        <v>0</v>
      </c>
      <c r="G8" s="25">
        <f>+Budget!G25</f>
        <v>0</v>
      </c>
      <c r="H8" s="25">
        <f>+Budget!G26</f>
        <v>0</v>
      </c>
      <c r="I8" s="25">
        <f>+Budget!G27</f>
        <v>0</v>
      </c>
      <c r="J8" s="31">
        <f>+Rate4</f>
        <v>0</v>
      </c>
      <c r="K8" s="32">
        <f>+Match4</f>
        <v>0</v>
      </c>
      <c r="L8" s="32">
        <f>+Share4</f>
        <v>0</v>
      </c>
      <c r="M8" s="25">
        <f t="shared" si="0"/>
        <v>0</v>
      </c>
      <c r="N8" s="25">
        <f>+Total_Funding4</f>
        <v>0</v>
      </c>
      <c r="O8" s="37">
        <f>+Units4</f>
        <v>0</v>
      </c>
      <c r="P8" s="38">
        <f>+Unit_Cost4</f>
        <v>0</v>
      </c>
      <c r="Q8" s="37">
        <f>+Persons_Served4</f>
        <v>0</v>
      </c>
    </row>
    <row r="9" spans="1:17" x14ac:dyDescent="0.35">
      <c r="A9" t="s">
        <v>60</v>
      </c>
      <c r="B9" s="27" t="str">
        <f>+Budget!H2</f>
        <v>NA</v>
      </c>
      <c r="C9" s="28" t="str">
        <f>+Budget!H4</f>
        <v>NONE</v>
      </c>
      <c r="D9" s="29"/>
      <c r="E9" s="30">
        <f>+Total_Expenditures5</f>
        <v>0</v>
      </c>
      <c r="F9" s="25">
        <f>+Budget!D27+Budget!D28</f>
        <v>0</v>
      </c>
      <c r="G9" s="25">
        <f>+Budget!H25</f>
        <v>0</v>
      </c>
      <c r="H9" s="25">
        <f>+Budget!H26</f>
        <v>0</v>
      </c>
      <c r="I9" s="25">
        <f>+Budget!H27</f>
        <v>0</v>
      </c>
      <c r="J9" s="31">
        <f>+Rate5</f>
        <v>0</v>
      </c>
      <c r="K9" s="32">
        <f>+Match5</f>
        <v>0</v>
      </c>
      <c r="L9" s="32">
        <f>+Share5</f>
        <v>0</v>
      </c>
      <c r="M9" s="25">
        <f t="shared" si="0"/>
        <v>0</v>
      </c>
      <c r="N9" s="25">
        <f>+Total_Funding5</f>
        <v>0</v>
      </c>
      <c r="O9" s="37">
        <f>+Units5</f>
        <v>0</v>
      </c>
      <c r="P9" s="38">
        <f>+Unit_Cost5</f>
        <v>0</v>
      </c>
      <c r="Q9" s="37">
        <f>+Persons_Served5</f>
        <v>0</v>
      </c>
    </row>
    <row r="10" spans="1:17" x14ac:dyDescent="0.35">
      <c r="A10" t="s">
        <v>61</v>
      </c>
      <c r="B10" s="27" t="str">
        <f>+Budget!I2</f>
        <v>NA</v>
      </c>
      <c r="C10" s="28" t="str">
        <f>+Budget!I4</f>
        <v>NONE</v>
      </c>
      <c r="D10" s="29"/>
      <c r="E10" s="30">
        <f>+Total_Expenditures6</f>
        <v>0</v>
      </c>
      <c r="F10" s="25">
        <f>+Budget!D28+Budget!D29</f>
        <v>0</v>
      </c>
      <c r="G10" s="25">
        <f>+Budget!I25</f>
        <v>0</v>
      </c>
      <c r="H10" s="25">
        <f>+Budget!I26</f>
        <v>0</v>
      </c>
      <c r="I10" s="25">
        <f>+Budget!I27</f>
        <v>0</v>
      </c>
      <c r="J10" s="31">
        <f>+Rate6</f>
        <v>0</v>
      </c>
      <c r="K10" s="32">
        <f>+Match6</f>
        <v>0</v>
      </c>
      <c r="L10" s="32">
        <f>+Share6</f>
        <v>0</v>
      </c>
      <c r="M10" s="25">
        <f t="shared" si="0"/>
        <v>0</v>
      </c>
      <c r="N10" s="25">
        <f>+Total_Funding6</f>
        <v>0</v>
      </c>
      <c r="O10" s="37">
        <f>+Units6</f>
        <v>0</v>
      </c>
      <c r="P10" s="38">
        <f>+Unit_Cost6</f>
        <v>0</v>
      </c>
      <c r="Q10" s="37">
        <f>+Persons_Served6</f>
        <v>0</v>
      </c>
    </row>
    <row r="11" spans="1:17" x14ac:dyDescent="0.35">
      <c r="A11" t="s">
        <v>62</v>
      </c>
      <c r="B11" s="27" t="str">
        <f>+Budget!J2</f>
        <v>NA</v>
      </c>
      <c r="C11" s="28" t="str">
        <f>+Budget!J4</f>
        <v>NONE</v>
      </c>
      <c r="D11" s="29"/>
      <c r="E11" s="30">
        <f>+Total_Funding7</f>
        <v>0</v>
      </c>
      <c r="F11" s="25">
        <f>+Budget!D29+Budget!D30</f>
        <v>0</v>
      </c>
      <c r="G11" s="25">
        <f>+Budget!J25</f>
        <v>0</v>
      </c>
      <c r="H11" s="25">
        <f>+Budget!J26</f>
        <v>0</v>
      </c>
      <c r="I11" s="25">
        <f>+Budget!J27</f>
        <v>0</v>
      </c>
      <c r="J11" s="31">
        <f>+Rate7</f>
        <v>0</v>
      </c>
      <c r="K11" s="32">
        <f>+Match7</f>
        <v>0</v>
      </c>
      <c r="L11" s="32">
        <f>+Share7</f>
        <v>0</v>
      </c>
      <c r="M11" s="25">
        <f t="shared" si="0"/>
        <v>0</v>
      </c>
      <c r="N11" s="25">
        <f>+Total_Funding7</f>
        <v>0</v>
      </c>
      <c r="O11" s="37">
        <f>+Units7</f>
        <v>0</v>
      </c>
      <c r="P11" s="38">
        <f>+Unit_Cost7</f>
        <v>0</v>
      </c>
      <c r="Q11" s="37">
        <f>+Persons_Served7</f>
        <v>0</v>
      </c>
    </row>
    <row r="12" spans="1:17" x14ac:dyDescent="0.35">
      <c r="A12" t="s">
        <v>63</v>
      </c>
      <c r="B12" s="27" t="str">
        <f>+Budget!K2</f>
        <v>NA</v>
      </c>
      <c r="C12" s="28" t="str">
        <f>+Budget!K4</f>
        <v>NONE</v>
      </c>
      <c r="D12" s="29"/>
      <c r="E12" s="30">
        <f>+Total_Expenditures8</f>
        <v>0</v>
      </c>
      <c r="F12" s="25">
        <f>+Budget!D30+Budget!D31</f>
        <v>0</v>
      </c>
      <c r="G12" s="25">
        <f>+Budget!K25</f>
        <v>0</v>
      </c>
      <c r="H12" s="25">
        <f>+Budget!K26</f>
        <v>0</v>
      </c>
      <c r="I12" s="25">
        <f>+Budget!K27</f>
        <v>0</v>
      </c>
      <c r="J12" s="31">
        <f>+Rate8</f>
        <v>0</v>
      </c>
      <c r="K12" s="32">
        <f>+Match8</f>
        <v>0</v>
      </c>
      <c r="L12" s="32">
        <f>+Share8</f>
        <v>0</v>
      </c>
      <c r="M12" s="25">
        <f t="shared" si="0"/>
        <v>0</v>
      </c>
      <c r="N12" s="25">
        <f>+Total_Funding8</f>
        <v>0</v>
      </c>
      <c r="O12" s="37">
        <f>+Units8</f>
        <v>0</v>
      </c>
      <c r="P12" s="38">
        <f>+Unit_Cost8</f>
        <v>0</v>
      </c>
      <c r="Q12" s="37">
        <f>+Persons_Served8</f>
        <v>0</v>
      </c>
    </row>
    <row r="13" spans="1:17" x14ac:dyDescent="0.35">
      <c r="A13" t="s">
        <v>64</v>
      </c>
      <c r="C13" s="28"/>
      <c r="E13" s="33">
        <f>SUM(E5:E12)</f>
        <v>0</v>
      </c>
      <c r="F13" s="34">
        <f>SUM(F5:F12)</f>
        <v>0</v>
      </c>
      <c r="G13" s="34">
        <f>SUM(G5:G12)</f>
        <v>0</v>
      </c>
      <c r="H13" s="34">
        <f>SUM(H5:H12)</f>
        <v>0</v>
      </c>
      <c r="I13" s="34">
        <f>SUM(I5:I12)</f>
        <v>0</v>
      </c>
      <c r="J13" s="35">
        <f t="shared" ref="J13:Q13" si="1">SUM(J5:J12)</f>
        <v>0</v>
      </c>
      <c r="K13" s="36">
        <f t="shared" si="1"/>
        <v>0</v>
      </c>
      <c r="L13" s="36">
        <f t="shared" si="1"/>
        <v>0</v>
      </c>
      <c r="M13" s="34">
        <f>SUM(M5:M12)</f>
        <v>0</v>
      </c>
      <c r="N13" s="34">
        <f t="shared" si="1"/>
        <v>0</v>
      </c>
      <c r="O13" s="40">
        <f t="shared" si="1"/>
        <v>0</v>
      </c>
      <c r="P13" s="39">
        <f t="shared" si="1"/>
        <v>0</v>
      </c>
      <c r="Q13" s="40">
        <f t="shared" si="1"/>
        <v>0</v>
      </c>
    </row>
  </sheetData>
  <sheetProtection algorithmName="SHA-512" hashValue="5NdKqtz9p6AEDbZYFxA+0yU4R2jn45aNAr5gmflCS6XbEswGY1GZ/o5llYj/hbsXGfhNMoXt0b+z8prZP+yAuA==" saltValue="LpyY4HaSODWcHq+d8/Bzeg==" spinCount="100000" sheet="1" objects="1" scenarios="1"/>
  <phoneticPr fontId="12" type="noConversion"/>
  <conditionalFormatting sqref="K5:K13">
    <cfRule type="cellIs" dxfId="8" priority="1" operator="lessThan">
      <formula>15%</formula>
    </cfRule>
  </conditionalFormatting>
  <printOptions gridLines="1"/>
  <pageMargins left="0.7" right="0.7" top="0.75" bottom="0.75" header="0.3" footer="0.3"/>
  <pageSetup scale="66" orientation="landscape" r:id="rId1"/>
  <headerFooter>
    <oddFooter>&amp;R&amp;9&amp;Z&amp;F  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104C285-95A2-4C72-96E3-CDE9FCDFA9F2}">
          <x14:formula1>
            <xm:f>Services!$B$2:$B$29</xm:f>
          </x14:formula1>
          <xm:sqref>D5:D12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3F57-C6F1-416D-BED2-6F3FB20F8390}">
  <sheetPr>
    <tabColor rgb="FFFF0000"/>
  </sheetPr>
  <dimension ref="A1:B11"/>
  <sheetViews>
    <sheetView tabSelected="1" workbookViewId="0"/>
  </sheetViews>
  <sheetFormatPr defaultRowHeight="15.5" x14ac:dyDescent="0.35"/>
  <cols>
    <col min="1" max="1" width="30.84375" style="150" customWidth="1"/>
    <col min="2" max="2" width="39.53515625" style="150" customWidth="1"/>
    <col min="3" max="16384" width="9.23046875" style="150"/>
  </cols>
  <sheetData>
    <row r="1" spans="1:2" x14ac:dyDescent="0.35">
      <c r="A1" s="150" t="s">
        <v>208</v>
      </c>
    </row>
    <row r="3" spans="1:2" x14ac:dyDescent="0.35">
      <c r="A3" s="150" t="s">
        <v>160</v>
      </c>
      <c r="B3" s="151" t="s">
        <v>166</v>
      </c>
    </row>
    <row r="4" spans="1:2" x14ac:dyDescent="0.35">
      <c r="A4" s="150" t="s">
        <v>161</v>
      </c>
      <c r="B4" s="151" t="s">
        <v>167</v>
      </c>
    </row>
    <row r="5" spans="1:2" x14ac:dyDescent="0.35">
      <c r="A5" s="150" t="s">
        <v>162</v>
      </c>
      <c r="B5" s="151" t="s">
        <v>168</v>
      </c>
    </row>
    <row r="6" spans="1:2" x14ac:dyDescent="0.35">
      <c r="A6" s="150" t="s">
        <v>175</v>
      </c>
      <c r="B6" s="151" t="s">
        <v>176</v>
      </c>
    </row>
    <row r="7" spans="1:2" x14ac:dyDescent="0.35">
      <c r="A7" s="150" t="s">
        <v>163</v>
      </c>
      <c r="B7" s="151" t="s">
        <v>169</v>
      </c>
    </row>
    <row r="8" spans="1:2" x14ac:dyDescent="0.35">
      <c r="A8" s="150" t="s">
        <v>164</v>
      </c>
      <c r="B8" s="151" t="s">
        <v>170</v>
      </c>
    </row>
    <row r="9" spans="1:2" x14ac:dyDescent="0.35">
      <c r="A9" s="150" t="s">
        <v>171</v>
      </c>
      <c r="B9" s="151" t="s">
        <v>172</v>
      </c>
    </row>
    <row r="10" spans="1:2" x14ac:dyDescent="0.35">
      <c r="A10" s="150" t="s">
        <v>173</v>
      </c>
      <c r="B10" s="151" t="s">
        <v>174</v>
      </c>
    </row>
    <row r="11" spans="1:2" x14ac:dyDescent="0.35">
      <c r="A11" s="150" t="s">
        <v>186</v>
      </c>
      <c r="B11" s="151" t="s">
        <v>187</v>
      </c>
    </row>
  </sheetData>
  <sheetProtection algorithmName="SHA-512" hashValue="k3pf6JqOkI9vTbgo9NIp+bAgyYbvkaEuyEj7MRjOKw6i7Fi7yLF9d8pyZ9Dyf5RXpaarVN4232s29cCWf67SHQ==" saltValue="8ZTjhaBmPpfzGkFAnFAfnw==" spinCount="100000"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804D1-9308-41F4-95EF-F3E3AC8AB8D0}">
  <sheetPr>
    <tabColor rgb="FFFF0000"/>
    <pageSetUpPr fitToPage="1"/>
  </sheetPr>
  <dimension ref="A1:M49"/>
  <sheetViews>
    <sheetView zoomScaleNormal="100" workbookViewId="0">
      <pane xSplit="3" ySplit="4" topLeftCell="D5" activePane="bottomRight" state="frozen"/>
      <selection activeCell="E10" sqref="E10"/>
      <selection pane="topRight" activeCell="E10" sqref="E10"/>
      <selection pane="bottomLeft" activeCell="E10" sqref="E10"/>
      <selection pane="bottomRight" activeCell="B10" sqref="B10"/>
    </sheetView>
  </sheetViews>
  <sheetFormatPr defaultColWidth="8.84375" defaultRowHeight="15.5" x14ac:dyDescent="0.35"/>
  <cols>
    <col min="1" max="1" width="20.07421875" style="150" customWidth="1"/>
    <col min="2" max="2" width="20" style="150" customWidth="1"/>
    <col min="3" max="3" width="1.53515625" style="150" customWidth="1"/>
    <col min="4" max="12" width="11.53515625" style="153" customWidth="1"/>
    <col min="13" max="16384" width="8.84375" style="150"/>
  </cols>
  <sheetData>
    <row r="1" spans="1:12" x14ac:dyDescent="0.35">
      <c r="A1" s="152" t="s">
        <v>118</v>
      </c>
      <c r="B1" s="152"/>
    </row>
    <row r="2" spans="1:12" x14ac:dyDescent="0.35">
      <c r="A2" s="152" t="s">
        <v>65</v>
      </c>
      <c r="B2" s="152" t="str">
        <f>COVER!B6</f>
        <v>Enter County</v>
      </c>
      <c r="D2" s="154" t="str">
        <f>VLOOKUP(D4,Services!$B:$C,2,FALSE)</f>
        <v>NA</v>
      </c>
      <c r="E2" s="154" t="str">
        <f>VLOOKUP(E4,Services!$B:$C,2,FALSE)</f>
        <v>NA</v>
      </c>
      <c r="F2" s="154" t="str">
        <f>VLOOKUP(F4,Services!$B:$C,2,FALSE)</f>
        <v>NA</v>
      </c>
      <c r="G2" s="154" t="str">
        <f>VLOOKUP(G4,Services!$B:$C,2,FALSE)</f>
        <v>NA</v>
      </c>
      <c r="H2" s="154" t="str">
        <f>VLOOKUP(H4,Services!$B:$C,2,FALSE)</f>
        <v>NA</v>
      </c>
      <c r="I2" s="154" t="str">
        <f>VLOOKUP(I4,Services!$B:$C,2,FALSE)</f>
        <v>NA</v>
      </c>
      <c r="J2" s="154" t="str">
        <f>VLOOKUP(J4,Services!$B:$C,2,FALSE)</f>
        <v>NA</v>
      </c>
      <c r="K2" s="154" t="str">
        <f>VLOOKUP(K4,Services!$B:$C,2,FALSE)</f>
        <v>NA</v>
      </c>
    </row>
    <row r="3" spans="1:12" ht="17.25" customHeight="1" x14ac:dyDescent="0.35">
      <c r="A3" s="152" t="s">
        <v>66</v>
      </c>
      <c r="B3" s="155" t="str">
        <f>COVER!B3</f>
        <v>Enter provider legal name here</v>
      </c>
    </row>
    <row r="4" spans="1:12" s="156" customFormat="1" x14ac:dyDescent="0.35">
      <c r="A4" s="152"/>
      <c r="B4" s="152" t="s">
        <v>67</v>
      </c>
      <c r="D4" s="157" t="s">
        <v>18</v>
      </c>
      <c r="E4" s="157" t="s">
        <v>18</v>
      </c>
      <c r="F4" s="157" t="s">
        <v>18</v>
      </c>
      <c r="G4" s="157" t="s">
        <v>18</v>
      </c>
      <c r="H4" s="158" t="s">
        <v>18</v>
      </c>
      <c r="I4" s="157" t="s">
        <v>18</v>
      </c>
      <c r="J4" s="157" t="s">
        <v>18</v>
      </c>
      <c r="K4" s="157" t="s">
        <v>18</v>
      </c>
      <c r="L4" s="159" t="s">
        <v>68</v>
      </c>
    </row>
    <row r="5" spans="1:12" x14ac:dyDescent="0.35">
      <c r="A5" s="152"/>
    </row>
    <row r="6" spans="1:12" x14ac:dyDescent="0.35">
      <c r="A6" s="152" t="s">
        <v>69</v>
      </c>
      <c r="B6" s="150" t="s">
        <v>70</v>
      </c>
    </row>
    <row r="7" spans="1:12" x14ac:dyDescent="0.35">
      <c r="A7" s="150" t="s">
        <v>71</v>
      </c>
      <c r="D7" s="50">
        <f>Personnel!D48</f>
        <v>0</v>
      </c>
      <c r="E7" s="51">
        <f>Personnel!E48</f>
        <v>0</v>
      </c>
      <c r="F7" s="51">
        <f>Personnel!F48</f>
        <v>0</v>
      </c>
      <c r="G7" s="51">
        <f>Personnel!G48</f>
        <v>0</v>
      </c>
      <c r="H7" s="51">
        <f>Personnel!H48</f>
        <v>0</v>
      </c>
      <c r="I7" s="51">
        <f>Personnel!I48</f>
        <v>0</v>
      </c>
      <c r="J7" s="51">
        <f>Personnel!J48</f>
        <v>0</v>
      </c>
      <c r="K7" s="51">
        <f>Personnel!K48</f>
        <v>0</v>
      </c>
      <c r="L7" s="50">
        <f t="shared" ref="L7:L18" si="0">SUM(D7:K7)</f>
        <v>0</v>
      </c>
    </row>
    <row r="8" spans="1:12" x14ac:dyDescent="0.35">
      <c r="A8" s="150" t="s">
        <v>72</v>
      </c>
      <c r="D8" s="50">
        <f>Fringes!D48</f>
        <v>0</v>
      </c>
      <c r="E8" s="51">
        <f>Fringes!E48</f>
        <v>0</v>
      </c>
      <c r="F8" s="51">
        <f>Fringes!F48</f>
        <v>0</v>
      </c>
      <c r="G8" s="51">
        <f>Fringes!G48</f>
        <v>0</v>
      </c>
      <c r="H8" s="51">
        <f>Fringes!H48</f>
        <v>0</v>
      </c>
      <c r="I8" s="51">
        <f>Fringes!I48</f>
        <v>0</v>
      </c>
      <c r="J8" s="51">
        <f>Fringes!J48</f>
        <v>0</v>
      </c>
      <c r="K8" s="51">
        <f>Fringes!K48</f>
        <v>0</v>
      </c>
      <c r="L8" s="50">
        <f t="shared" si="0"/>
        <v>0</v>
      </c>
    </row>
    <row r="9" spans="1:12" x14ac:dyDescent="0.35">
      <c r="A9" s="150" t="s">
        <v>73</v>
      </c>
      <c r="D9" s="50">
        <f>Travel!D48</f>
        <v>0</v>
      </c>
      <c r="E9" s="51">
        <f>Travel!E48</f>
        <v>0</v>
      </c>
      <c r="F9" s="51">
        <f>Travel!F48</f>
        <v>0</v>
      </c>
      <c r="G9" s="51">
        <f>Travel!G48</f>
        <v>0</v>
      </c>
      <c r="H9" s="51">
        <f>Travel!H48</f>
        <v>0</v>
      </c>
      <c r="I9" s="51">
        <f>Travel!I48</f>
        <v>0</v>
      </c>
      <c r="J9" s="51">
        <f>Travel!J48</f>
        <v>0</v>
      </c>
      <c r="K9" s="51">
        <f>Travel!K48</f>
        <v>0</v>
      </c>
      <c r="L9" s="50">
        <f t="shared" si="0"/>
        <v>0</v>
      </c>
    </row>
    <row r="10" spans="1:12" x14ac:dyDescent="0.35">
      <c r="A10" s="150" t="s">
        <v>74</v>
      </c>
      <c r="D10" s="50">
        <f>Equipment!D48</f>
        <v>0</v>
      </c>
      <c r="E10" s="51">
        <f>Equipment!E48</f>
        <v>0</v>
      </c>
      <c r="F10" s="51">
        <f>Equipment!F48</f>
        <v>0</v>
      </c>
      <c r="G10" s="51">
        <f>Equipment!G48</f>
        <v>0</v>
      </c>
      <c r="H10" s="51">
        <f>Equipment!H48</f>
        <v>0</v>
      </c>
      <c r="I10" s="51">
        <f>Equipment!I48</f>
        <v>0</v>
      </c>
      <c r="J10" s="51">
        <f>Equipment!J48</f>
        <v>0</v>
      </c>
      <c r="K10" s="51">
        <f>Equipment!K48</f>
        <v>0</v>
      </c>
      <c r="L10" s="50">
        <f t="shared" si="0"/>
        <v>0</v>
      </c>
    </row>
    <row r="11" spans="1:12" x14ac:dyDescent="0.35">
      <c r="A11" s="150" t="s">
        <v>75</v>
      </c>
      <c r="D11" s="50">
        <f>'Food Costs'!D48</f>
        <v>0</v>
      </c>
      <c r="E11" s="51">
        <f>'Food Costs'!E48</f>
        <v>0</v>
      </c>
      <c r="F11" s="51">
        <f>'Food Costs'!F48</f>
        <v>0</v>
      </c>
      <c r="G11" s="51">
        <f>'Food Costs'!G48</f>
        <v>0</v>
      </c>
      <c r="H11" s="51">
        <f>'Food Costs'!H48</f>
        <v>0</v>
      </c>
      <c r="I11" s="51">
        <f>'Food Costs'!I48</f>
        <v>0</v>
      </c>
      <c r="J11" s="51">
        <f>'Food Costs'!J48</f>
        <v>0</v>
      </c>
      <c r="K11" s="51">
        <f>'Food Costs'!K48</f>
        <v>0</v>
      </c>
      <c r="L11" s="50">
        <f t="shared" si="0"/>
        <v>0</v>
      </c>
    </row>
    <row r="12" spans="1:12" x14ac:dyDescent="0.35">
      <c r="A12" s="150" t="s">
        <v>76</v>
      </c>
      <c r="D12" s="50">
        <f>Supplies!D48</f>
        <v>0</v>
      </c>
      <c r="E12" s="51">
        <f>Supplies!E48</f>
        <v>0</v>
      </c>
      <c r="F12" s="51">
        <f>Supplies!F48</f>
        <v>0</v>
      </c>
      <c r="G12" s="51">
        <f>Supplies!G48</f>
        <v>0</v>
      </c>
      <c r="H12" s="51">
        <f>Supplies!H48</f>
        <v>0</v>
      </c>
      <c r="I12" s="51">
        <f>Supplies!I48</f>
        <v>0</v>
      </c>
      <c r="J12" s="51">
        <f>Supplies!J48</f>
        <v>0</v>
      </c>
      <c r="K12" s="51">
        <f>Supplies!K48</f>
        <v>0</v>
      </c>
      <c r="L12" s="50">
        <f t="shared" si="0"/>
        <v>0</v>
      </c>
    </row>
    <row r="13" spans="1:12" x14ac:dyDescent="0.35">
      <c r="A13" s="150" t="s">
        <v>77</v>
      </c>
      <c r="D13" s="50">
        <f>'Contractual Services'!D48</f>
        <v>0</v>
      </c>
      <c r="E13" s="51">
        <f>'Contractual Services'!E48</f>
        <v>0</v>
      </c>
      <c r="F13" s="51">
        <f>'Contractual Services'!F48</f>
        <v>0</v>
      </c>
      <c r="G13" s="51">
        <f>'Contractual Services'!G48</f>
        <v>0</v>
      </c>
      <c r="H13" s="51">
        <f>'Contractual Services'!H48</f>
        <v>0</v>
      </c>
      <c r="I13" s="51">
        <f>'Contractual Services'!I48</f>
        <v>0</v>
      </c>
      <c r="J13" s="51">
        <f>'Contractual Services'!J48</f>
        <v>0</v>
      </c>
      <c r="K13" s="51">
        <f>'Contractual Services'!K48</f>
        <v>0</v>
      </c>
      <c r="L13" s="50">
        <f t="shared" si="0"/>
        <v>0</v>
      </c>
    </row>
    <row r="14" spans="1:12" x14ac:dyDescent="0.35">
      <c r="A14" s="150" t="s">
        <v>78</v>
      </c>
      <c r="D14" s="50">
        <f>+Consultant!D48</f>
        <v>0</v>
      </c>
      <c r="E14" s="50">
        <f>+Consultant!E48</f>
        <v>0</v>
      </c>
      <c r="F14" s="50">
        <f>+Consultant!F48</f>
        <v>0</v>
      </c>
      <c r="G14" s="50">
        <f>+Consultant!G48</f>
        <v>0</v>
      </c>
      <c r="H14" s="50">
        <f>+Consultant!H48</f>
        <v>0</v>
      </c>
      <c r="I14" s="50">
        <f>+Consultant!I48</f>
        <v>0</v>
      </c>
      <c r="J14" s="50">
        <f>+Consultant!J48</f>
        <v>0</v>
      </c>
      <c r="K14" s="50">
        <f>+Consultant!K48</f>
        <v>0</v>
      </c>
      <c r="L14" s="50">
        <f t="shared" si="0"/>
        <v>0</v>
      </c>
    </row>
    <row r="15" spans="1:12" x14ac:dyDescent="0.35">
      <c r="A15" s="150" t="s">
        <v>79</v>
      </c>
      <c r="D15" s="50">
        <f>Occupancy!D48</f>
        <v>0</v>
      </c>
      <c r="E15" s="51">
        <f>Occupancy!E48</f>
        <v>0</v>
      </c>
      <c r="F15" s="51">
        <f>Occupancy!F48</f>
        <v>0</v>
      </c>
      <c r="G15" s="51">
        <f>Occupancy!G48</f>
        <v>0</v>
      </c>
      <c r="H15" s="51">
        <f>Occupancy!H48</f>
        <v>0</v>
      </c>
      <c r="I15" s="51">
        <f>Occupancy!I48</f>
        <v>0</v>
      </c>
      <c r="J15" s="51">
        <f>Occupancy!J48</f>
        <v>0</v>
      </c>
      <c r="K15" s="51">
        <f>Occupancy!K48</f>
        <v>0</v>
      </c>
      <c r="L15" s="50">
        <f t="shared" si="0"/>
        <v>0</v>
      </c>
    </row>
    <row r="16" spans="1:12" x14ac:dyDescent="0.35">
      <c r="A16" s="150" t="s">
        <v>80</v>
      </c>
      <c r="D16" s="50">
        <f>Telecommunication!D48</f>
        <v>0</v>
      </c>
      <c r="E16" s="51">
        <f>Telecommunication!E48</f>
        <v>0</v>
      </c>
      <c r="F16" s="51">
        <f>Telecommunication!F48</f>
        <v>0</v>
      </c>
      <c r="G16" s="51">
        <f>Telecommunication!G48</f>
        <v>0</v>
      </c>
      <c r="H16" s="51">
        <f>Telecommunication!H48</f>
        <v>0</v>
      </c>
      <c r="I16" s="51">
        <f>Telecommunication!I48</f>
        <v>0</v>
      </c>
      <c r="J16" s="51">
        <f>Telecommunication!J48</f>
        <v>0</v>
      </c>
      <c r="K16" s="51">
        <f>Telecommunication!K48</f>
        <v>0</v>
      </c>
      <c r="L16" s="50">
        <f t="shared" si="0"/>
        <v>0</v>
      </c>
    </row>
    <row r="17" spans="1:13" x14ac:dyDescent="0.35">
      <c r="A17" s="150" t="s">
        <v>81</v>
      </c>
      <c r="D17" s="50">
        <f>'Training &amp; Education'!D48</f>
        <v>0</v>
      </c>
      <c r="E17" s="51">
        <f>'Training &amp; Education'!E48</f>
        <v>0</v>
      </c>
      <c r="F17" s="51">
        <f>'Training &amp; Education'!F48</f>
        <v>0</v>
      </c>
      <c r="G17" s="51">
        <f>'Training &amp; Education'!G48</f>
        <v>0</v>
      </c>
      <c r="H17" s="51">
        <f>'Training &amp; Education'!H48</f>
        <v>0</v>
      </c>
      <c r="I17" s="51">
        <f>'Training &amp; Education'!I48</f>
        <v>0</v>
      </c>
      <c r="J17" s="51">
        <f>'Training &amp; Education'!J48</f>
        <v>0</v>
      </c>
      <c r="K17" s="51">
        <f>'Training &amp; Education'!K48</f>
        <v>0</v>
      </c>
      <c r="L17" s="50">
        <f t="shared" si="0"/>
        <v>0</v>
      </c>
    </row>
    <row r="18" spans="1:13" x14ac:dyDescent="0.35">
      <c r="A18" s="150" t="s">
        <v>82</v>
      </c>
      <c r="D18" s="50">
        <f>Miscellaneous!D48</f>
        <v>0</v>
      </c>
      <c r="E18" s="51">
        <f>Miscellaneous!E48</f>
        <v>0</v>
      </c>
      <c r="F18" s="51">
        <f>Miscellaneous!F48</f>
        <v>0</v>
      </c>
      <c r="G18" s="51">
        <f>Miscellaneous!G48</f>
        <v>0</v>
      </c>
      <c r="H18" s="51">
        <f>Miscellaneous!H48</f>
        <v>0</v>
      </c>
      <c r="I18" s="51">
        <f>Miscellaneous!I48</f>
        <v>0</v>
      </c>
      <c r="J18" s="51">
        <f>Miscellaneous!J48</f>
        <v>0</v>
      </c>
      <c r="K18" s="51">
        <f>Miscellaneous!K48</f>
        <v>0</v>
      </c>
      <c r="L18" s="50">
        <f t="shared" si="0"/>
        <v>0</v>
      </c>
    </row>
    <row r="19" spans="1:13" x14ac:dyDescent="0.35">
      <c r="D19" s="50"/>
      <c r="E19" s="51"/>
      <c r="F19" s="51"/>
      <c r="G19" s="51"/>
      <c r="H19" s="51"/>
      <c r="I19" s="51"/>
      <c r="J19" s="51"/>
      <c r="K19" s="51"/>
      <c r="L19" s="160"/>
    </row>
    <row r="20" spans="1:13" ht="16" thickBot="1" x14ac:dyDescent="0.4">
      <c r="A20" s="152" t="s">
        <v>3</v>
      </c>
      <c r="D20" s="13">
        <f t="shared" ref="D20:K20" si="1">SUM(D7:D19)</f>
        <v>0</v>
      </c>
      <c r="E20" s="52">
        <f t="shared" si="1"/>
        <v>0</v>
      </c>
      <c r="F20" s="52">
        <f t="shared" si="1"/>
        <v>0</v>
      </c>
      <c r="G20" s="52">
        <f t="shared" si="1"/>
        <v>0</v>
      </c>
      <c r="H20" s="52">
        <f t="shared" si="1"/>
        <v>0</v>
      </c>
      <c r="I20" s="52">
        <f t="shared" si="1"/>
        <v>0</v>
      </c>
      <c r="J20" s="52">
        <f t="shared" si="1"/>
        <v>0</v>
      </c>
      <c r="K20" s="52">
        <f t="shared" si="1"/>
        <v>0</v>
      </c>
      <c r="L20" s="52">
        <f>SUM(L7:L19)</f>
        <v>0</v>
      </c>
    </row>
    <row r="21" spans="1:13" ht="16" thickTop="1" x14ac:dyDescent="0.35">
      <c r="A21" s="152"/>
      <c r="D21" s="150"/>
      <c r="E21" s="150"/>
      <c r="F21" s="150"/>
      <c r="G21" s="150"/>
      <c r="H21" s="150"/>
      <c r="I21" s="150"/>
      <c r="J21" s="150"/>
      <c r="K21" s="150"/>
      <c r="L21" s="150"/>
    </row>
    <row r="22" spans="1:13" x14ac:dyDescent="0.35">
      <c r="A22" s="152" t="s">
        <v>83</v>
      </c>
      <c r="D22" s="50"/>
      <c r="E22" s="51"/>
      <c r="F22" s="51"/>
      <c r="G22" s="51"/>
      <c r="H22" s="51"/>
      <c r="I22" s="51"/>
      <c r="J22" s="51"/>
      <c r="K22" s="51"/>
      <c r="L22" s="160"/>
    </row>
    <row r="23" spans="1:13" x14ac:dyDescent="0.35">
      <c r="A23" s="150" t="s">
        <v>4</v>
      </c>
      <c r="D23" s="161"/>
      <c r="E23" s="161"/>
      <c r="F23" s="161"/>
      <c r="G23" s="161"/>
      <c r="H23" s="161"/>
      <c r="I23" s="161"/>
      <c r="J23" s="161"/>
      <c r="K23" s="161"/>
      <c r="L23" s="50">
        <f>SUM(D23:K23)</f>
        <v>0</v>
      </c>
    </row>
    <row r="24" spans="1:13" x14ac:dyDescent="0.35">
      <c r="A24" s="150" t="s">
        <v>177</v>
      </c>
      <c r="D24" s="161">
        <v>0</v>
      </c>
      <c r="E24" s="161"/>
      <c r="F24" s="161"/>
      <c r="G24" s="161"/>
      <c r="H24" s="161"/>
      <c r="I24" s="161"/>
      <c r="J24" s="161"/>
      <c r="K24" s="161"/>
      <c r="L24" s="50">
        <f>SUM(D24:K24)</f>
        <v>0</v>
      </c>
      <c r="M24" s="150" t="s">
        <v>207</v>
      </c>
    </row>
    <row r="25" spans="1:13" x14ac:dyDescent="0.35">
      <c r="A25" s="150" t="s">
        <v>5</v>
      </c>
      <c r="D25" s="6">
        <f>SUM(Personnel:Miscellaneous!D47)</f>
        <v>0</v>
      </c>
      <c r="E25" s="6">
        <f>SUM(Personnel:Miscellaneous!E47)</f>
        <v>0</v>
      </c>
      <c r="F25" s="6">
        <f>SUM(Personnel:Miscellaneous!F47)</f>
        <v>0</v>
      </c>
      <c r="G25" s="6">
        <f>SUM(Personnel:Miscellaneous!G47)</f>
        <v>0</v>
      </c>
      <c r="H25" s="6">
        <f>SUM(Personnel:Miscellaneous!H47)</f>
        <v>0</v>
      </c>
      <c r="I25" s="6">
        <f>SUM(Personnel:Miscellaneous!I47)</f>
        <v>0</v>
      </c>
      <c r="J25" s="6">
        <f>SUM(Personnel:Miscellaneous!J47)</f>
        <v>0</v>
      </c>
      <c r="K25" s="6">
        <f>SUM(Personnel:Miscellaneous!K47)</f>
        <v>0</v>
      </c>
      <c r="L25" s="50">
        <f>SUM(D25:K25)</f>
        <v>0</v>
      </c>
    </row>
    <row r="26" spans="1:13" x14ac:dyDescent="0.35">
      <c r="A26" s="150" t="s">
        <v>114</v>
      </c>
      <c r="D26" s="162"/>
      <c r="E26" s="163"/>
      <c r="F26" s="163"/>
      <c r="G26" s="163"/>
      <c r="H26" s="163"/>
      <c r="I26" s="163"/>
      <c r="J26" s="163"/>
      <c r="K26" s="163"/>
      <c r="L26" s="50">
        <f>SUM(D26:K26)</f>
        <v>0</v>
      </c>
    </row>
    <row r="27" spans="1:13" x14ac:dyDescent="0.35">
      <c r="A27" s="150" t="s">
        <v>7</v>
      </c>
      <c r="D27" s="162"/>
      <c r="E27" s="163"/>
      <c r="F27" s="163"/>
      <c r="G27" s="163"/>
      <c r="H27" s="163"/>
      <c r="I27" s="163"/>
      <c r="J27" s="163"/>
      <c r="K27" s="163"/>
      <c r="L27" s="50">
        <f>SUM(D27:K27)</f>
        <v>0</v>
      </c>
    </row>
    <row r="28" spans="1:13" x14ac:dyDescent="0.35">
      <c r="D28" s="50"/>
      <c r="E28" s="51"/>
      <c r="F28" s="51"/>
      <c r="G28" s="51"/>
      <c r="H28" s="51"/>
      <c r="I28" s="51"/>
      <c r="J28" s="51"/>
      <c r="K28" s="51"/>
      <c r="L28" s="160"/>
    </row>
    <row r="29" spans="1:13" ht="16" thickBot="1" x14ac:dyDescent="0.4">
      <c r="A29" s="152" t="s">
        <v>8</v>
      </c>
      <c r="D29" s="13">
        <f t="shared" ref="D29:K29" si="2">SUM(D23:D28)</f>
        <v>0</v>
      </c>
      <c r="E29" s="52">
        <f t="shared" si="2"/>
        <v>0</v>
      </c>
      <c r="F29" s="52">
        <f t="shared" si="2"/>
        <v>0</v>
      </c>
      <c r="G29" s="52">
        <f t="shared" si="2"/>
        <v>0</v>
      </c>
      <c r="H29" s="52">
        <f t="shared" si="2"/>
        <v>0</v>
      </c>
      <c r="I29" s="52">
        <f t="shared" si="2"/>
        <v>0</v>
      </c>
      <c r="J29" s="52">
        <f t="shared" si="2"/>
        <v>0</v>
      </c>
      <c r="K29" s="52">
        <f t="shared" si="2"/>
        <v>0</v>
      </c>
      <c r="L29" s="52">
        <f>SUM(L23:L28)</f>
        <v>0</v>
      </c>
    </row>
    <row r="30" spans="1:13" ht="16" thickTop="1" x14ac:dyDescent="0.35">
      <c r="A30" s="152"/>
      <c r="D30" s="53"/>
      <c r="E30" s="53"/>
      <c r="F30" s="53"/>
      <c r="G30" s="53"/>
      <c r="H30" s="53"/>
      <c r="I30" s="53"/>
      <c r="J30" s="53"/>
      <c r="K30" s="53"/>
      <c r="L30" s="55"/>
    </row>
    <row r="31" spans="1:13" x14ac:dyDescent="0.35">
      <c r="A31" s="152" t="s">
        <v>9</v>
      </c>
      <c r="D31" s="53">
        <f t="shared" ref="D31:K31" si="3">+D29-D20</f>
        <v>0</v>
      </c>
      <c r="E31" s="53">
        <f t="shared" si="3"/>
        <v>0</v>
      </c>
      <c r="F31" s="53">
        <f t="shared" si="3"/>
        <v>0</v>
      </c>
      <c r="G31" s="53">
        <f t="shared" si="3"/>
        <v>0</v>
      </c>
      <c r="H31" s="53">
        <f t="shared" si="3"/>
        <v>0</v>
      </c>
      <c r="I31" s="53">
        <f t="shared" si="3"/>
        <v>0</v>
      </c>
      <c r="J31" s="53">
        <f t="shared" si="3"/>
        <v>0</v>
      </c>
      <c r="K31" s="53">
        <f t="shared" si="3"/>
        <v>0</v>
      </c>
      <c r="L31" s="53">
        <f>+L29-L20</f>
        <v>0</v>
      </c>
    </row>
    <row r="32" spans="1:13" ht="16" thickBot="1" x14ac:dyDescent="0.4">
      <c r="A32" s="152"/>
    </row>
    <row r="33" spans="1:12" ht="16" thickBot="1" x14ac:dyDescent="0.4">
      <c r="A33" s="152" t="s">
        <v>10</v>
      </c>
      <c r="D33" s="164"/>
      <c r="E33" s="164"/>
      <c r="F33" s="164"/>
      <c r="G33" s="164"/>
      <c r="H33" s="164"/>
      <c r="I33" s="164"/>
      <c r="J33" s="164"/>
      <c r="K33" s="164"/>
      <c r="L33" s="165">
        <f>SUM(D33:K33)</f>
        <v>0</v>
      </c>
    </row>
    <row r="34" spans="1:12" ht="16" thickBot="1" x14ac:dyDescent="0.4">
      <c r="A34" s="152"/>
      <c r="D34" s="37"/>
      <c r="E34" s="37"/>
      <c r="F34" s="37"/>
      <c r="G34" s="37"/>
      <c r="H34" s="37"/>
      <c r="I34" s="37"/>
      <c r="J34" s="37"/>
      <c r="K34" s="37"/>
      <c r="L34" s="166"/>
    </row>
    <row r="35" spans="1:12" ht="16" thickBot="1" x14ac:dyDescent="0.4">
      <c r="A35" s="152" t="s">
        <v>11</v>
      </c>
      <c r="D35" s="164"/>
      <c r="E35" s="164"/>
      <c r="F35" s="164"/>
      <c r="G35" s="164"/>
      <c r="H35" s="164"/>
      <c r="I35" s="164"/>
      <c r="J35" s="164"/>
      <c r="K35" s="164"/>
      <c r="L35" s="165">
        <f>SUM(D35:K35)</f>
        <v>0</v>
      </c>
    </row>
    <row r="36" spans="1:12" x14ac:dyDescent="0.35">
      <c r="L36" s="166"/>
    </row>
    <row r="37" spans="1:12" ht="16" thickBot="1" x14ac:dyDescent="0.4">
      <c r="A37" s="152" t="s">
        <v>178</v>
      </c>
      <c r="D37" s="54">
        <f>IF(D35=0,0,(D23+D24)/D35)</f>
        <v>0</v>
      </c>
      <c r="E37" s="54">
        <f t="shared" ref="E37:K37" si="4">IF(E35=0,0,(E23+E24)/E35)</f>
        <v>0</v>
      </c>
      <c r="F37" s="54">
        <f t="shared" si="4"/>
        <v>0</v>
      </c>
      <c r="G37" s="54">
        <f t="shared" si="4"/>
        <v>0</v>
      </c>
      <c r="H37" s="54">
        <f t="shared" si="4"/>
        <v>0</v>
      </c>
      <c r="I37" s="54">
        <f t="shared" si="4"/>
        <v>0</v>
      </c>
      <c r="J37" s="54">
        <f t="shared" si="4"/>
        <v>0</v>
      </c>
      <c r="K37" s="54">
        <f t="shared" si="4"/>
        <v>0</v>
      </c>
      <c r="L37" s="167">
        <f>SUM(D37:K37)</f>
        <v>0</v>
      </c>
    </row>
    <row r="38" spans="1:12" ht="16" thickTop="1" x14ac:dyDescent="0.35">
      <c r="L38" s="166"/>
    </row>
    <row r="39" spans="1:12" ht="16" thickBot="1" x14ac:dyDescent="0.4">
      <c r="A39" s="152" t="s">
        <v>13</v>
      </c>
      <c r="D39" s="54">
        <f t="shared" ref="D39:K39" si="5">IF(D35=0,0,D20/D35)</f>
        <v>0</v>
      </c>
      <c r="E39" s="54">
        <f t="shared" si="5"/>
        <v>0</v>
      </c>
      <c r="F39" s="54">
        <f t="shared" si="5"/>
        <v>0</v>
      </c>
      <c r="G39" s="54">
        <f t="shared" si="5"/>
        <v>0</v>
      </c>
      <c r="H39" s="54">
        <f t="shared" si="5"/>
        <v>0</v>
      </c>
      <c r="I39" s="54">
        <f t="shared" si="5"/>
        <v>0</v>
      </c>
      <c r="J39" s="54">
        <f t="shared" si="5"/>
        <v>0</v>
      </c>
      <c r="K39" s="54">
        <f t="shared" si="5"/>
        <v>0</v>
      </c>
      <c r="L39" s="167">
        <f>SUM(D39:K39)</f>
        <v>0</v>
      </c>
    </row>
    <row r="40" spans="1:12" ht="16" thickTop="1" x14ac:dyDescent="0.35">
      <c r="L40" s="166"/>
    </row>
    <row r="41" spans="1:12" x14ac:dyDescent="0.35">
      <c r="A41" s="152" t="s">
        <v>14</v>
      </c>
      <c r="D41" s="32">
        <f>IF((D20-D27=0),0,(D26+D25)/(D20-D27-D24))</f>
        <v>0</v>
      </c>
      <c r="E41" s="32">
        <f>IF((E20-E27=0),0,(E26+E25)/(E20-E27-E24))</f>
        <v>0</v>
      </c>
      <c r="F41" s="32">
        <f t="shared" ref="F41:K41" si="6">IF((F20-F27=0),0,(F26+F25)/(F20-F27-F24))</f>
        <v>0</v>
      </c>
      <c r="G41" s="32">
        <f t="shared" si="6"/>
        <v>0</v>
      </c>
      <c r="H41" s="32">
        <f t="shared" si="6"/>
        <v>0</v>
      </c>
      <c r="I41" s="32">
        <f t="shared" si="6"/>
        <v>0</v>
      </c>
      <c r="J41" s="32">
        <f t="shared" si="6"/>
        <v>0</v>
      </c>
      <c r="K41" s="32">
        <f t="shared" si="6"/>
        <v>0</v>
      </c>
      <c r="L41" s="168">
        <f>SUM(D41:K41)</f>
        <v>0</v>
      </c>
    </row>
    <row r="42" spans="1:12" x14ac:dyDescent="0.35">
      <c r="A42" s="152" t="s">
        <v>15</v>
      </c>
      <c r="D42" s="32">
        <f>IF((D29-D27=0),0,D23/(D20-D27-D24))</f>
        <v>0</v>
      </c>
      <c r="E42" s="32">
        <f t="shared" ref="E42:K42" si="7">IF((E29-E27=0),0,E23/(E20-E27-E24))</f>
        <v>0</v>
      </c>
      <c r="F42" s="32">
        <f t="shared" si="7"/>
        <v>0</v>
      </c>
      <c r="G42" s="32">
        <f t="shared" si="7"/>
        <v>0</v>
      </c>
      <c r="H42" s="32">
        <f t="shared" si="7"/>
        <v>0</v>
      </c>
      <c r="I42" s="32">
        <f t="shared" si="7"/>
        <v>0</v>
      </c>
      <c r="J42" s="32">
        <f t="shared" si="7"/>
        <v>0</v>
      </c>
      <c r="K42" s="32">
        <f t="shared" si="7"/>
        <v>0</v>
      </c>
      <c r="L42" s="168">
        <f>SUM(D42:K42)</f>
        <v>0</v>
      </c>
    </row>
    <row r="43" spans="1:12" x14ac:dyDescent="0.35">
      <c r="D43" s="169"/>
      <c r="E43" s="169"/>
      <c r="F43" s="169"/>
      <c r="G43" s="169"/>
      <c r="H43" s="169"/>
      <c r="I43" s="169"/>
      <c r="J43" s="169"/>
      <c r="K43" s="169"/>
    </row>
    <row r="44" spans="1:12" x14ac:dyDescent="0.35">
      <c r="A44" s="152" t="s">
        <v>179</v>
      </c>
      <c r="D44" s="170"/>
      <c r="E44" s="170"/>
      <c r="F44" s="170"/>
      <c r="G44" s="170"/>
      <c r="H44" s="170"/>
      <c r="I44" s="170"/>
      <c r="J44" s="170"/>
      <c r="K44" s="170"/>
    </row>
    <row r="45" spans="1:12" x14ac:dyDescent="0.35">
      <c r="A45" s="152" t="s">
        <v>180</v>
      </c>
      <c r="D45" s="160">
        <f>D23-D44</f>
        <v>0</v>
      </c>
      <c r="E45" s="160">
        <f t="shared" ref="E45:K45" si="8">E23-E44</f>
        <v>0</v>
      </c>
      <c r="F45" s="160">
        <f t="shared" si="8"/>
        <v>0</v>
      </c>
      <c r="G45" s="160">
        <f t="shared" si="8"/>
        <v>0</v>
      </c>
      <c r="H45" s="160">
        <f t="shared" si="8"/>
        <v>0</v>
      </c>
      <c r="I45" s="160">
        <f t="shared" si="8"/>
        <v>0</v>
      </c>
      <c r="J45" s="160">
        <f t="shared" si="8"/>
        <v>0</v>
      </c>
      <c r="K45" s="160">
        <f t="shared" si="8"/>
        <v>0</v>
      </c>
    </row>
    <row r="46" spans="1:12" ht="73.5" x14ac:dyDescent="0.35">
      <c r="D46" s="171" t="s">
        <v>205</v>
      </c>
    </row>
    <row r="47" spans="1:12" ht="73.5" x14ac:dyDescent="0.35">
      <c r="A47" s="153" t="s">
        <v>117</v>
      </c>
      <c r="D47" s="171" t="s">
        <v>206</v>
      </c>
    </row>
    <row r="48" spans="1:12" x14ac:dyDescent="0.35">
      <c r="A48" s="153" t="s">
        <v>115</v>
      </c>
    </row>
    <row r="49" spans="1:1" x14ac:dyDescent="0.35">
      <c r="A49" s="153" t="s">
        <v>116</v>
      </c>
    </row>
  </sheetData>
  <sheetProtection algorithmName="SHA-512" hashValue="L6bEcejb/CG6RXC59ZvBp7jgQVgPsZVzEZyQg103+y9pJHuRhyrWzjJWmxUiI6YDO86hSREWWAPJ87HJs/wDtA==" saltValue="HTqaBRpWL8UWhqg7zkOodQ==" spinCount="100000" sheet="1" selectLockedCells="1"/>
  <conditionalFormatting sqref="D41:K41">
    <cfRule type="cellIs" dxfId="7" priority="3" operator="lessThan">
      <formula>15%</formula>
    </cfRule>
  </conditionalFormatting>
  <conditionalFormatting sqref="D45:K45">
    <cfRule type="cellIs" dxfId="6" priority="1" operator="lessThan">
      <formula>0</formula>
    </cfRule>
    <cfRule type="cellIs" dxfId="5" priority="2" operator="greaterThan">
      <formula>0</formula>
    </cfRule>
  </conditionalFormatting>
  <conditionalFormatting sqref="D20:L20">
    <cfRule type="cellIs" dxfId="4" priority="8" operator="lessThan">
      <formula>D$29</formula>
    </cfRule>
    <cfRule type="cellIs" dxfId="3" priority="9" operator="greaterThan">
      <formula>D$29</formula>
    </cfRule>
  </conditionalFormatting>
  <conditionalFormatting sqref="D29:L29">
    <cfRule type="cellIs" dxfId="2" priority="10" operator="lessThan">
      <formula>D$20</formula>
    </cfRule>
    <cfRule type="cellIs" dxfId="1" priority="11" operator="greaterThan">
      <formula>D$20</formula>
    </cfRule>
  </conditionalFormatting>
  <dataValidations count="1">
    <dataValidation type="list" allowBlank="1" showInputMessage="1" showErrorMessage="1" sqref="D3" xr:uid="{49CF1A52-E191-4CF2-9149-1859413C942D}">
      <formula1>#REF!</formula1>
    </dataValidation>
  </dataValidations>
  <pageMargins left="0.2" right="0" top="0.75" bottom="0.75" header="0.3" footer="0.3"/>
  <pageSetup scale="6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C89787-42C2-4916-8606-EBDAF0D96EF0}">
          <x14:formula1>
            <xm:f>Services!$B$2:$B$29</xm:f>
          </x14:formula1>
          <xm:sqref>D4:K4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C0F8-06AC-47D0-8BD6-938D98644625}">
  <sheetPr>
    <tabColor rgb="FFFFFF00"/>
    <pageSetUpPr fitToPage="1"/>
  </sheetPr>
  <dimension ref="A1:M51"/>
  <sheetViews>
    <sheetView workbookViewId="0">
      <pane xSplit="1" ySplit="7" topLeftCell="B8" activePane="bottomRight" state="frozen"/>
      <selection activeCell="E10" sqref="E10"/>
      <selection pane="topRight" activeCell="E10" sqref="E10"/>
      <selection pane="bottomLeft" activeCell="E10" sqref="E10"/>
      <selection pane="bottomRight" activeCell="A2" sqref="A2"/>
    </sheetView>
  </sheetViews>
  <sheetFormatPr defaultColWidth="8.84375" defaultRowHeight="15.5" x14ac:dyDescent="0.35"/>
  <cols>
    <col min="1" max="1" width="24.84375" style="150" customWidth="1"/>
    <col min="2" max="2" width="12" style="150" bestFit="1" customWidth="1"/>
    <col min="3" max="3" width="13.07421875" style="150" customWidth="1"/>
    <col min="4" max="11" width="10.84375" style="150" customWidth="1"/>
    <col min="12" max="12" width="1.07421875" style="150" customWidth="1"/>
    <col min="13" max="13" width="10.84375" style="150" customWidth="1"/>
    <col min="14" max="16384" width="8.84375" style="150"/>
  </cols>
  <sheetData>
    <row r="1" spans="1:13" x14ac:dyDescent="0.35">
      <c r="A1" s="152" t="s">
        <v>84</v>
      </c>
    </row>
    <row r="2" spans="1:13" x14ac:dyDescent="0.35">
      <c r="A2" s="152" t="s">
        <v>65</v>
      </c>
      <c r="B2" s="172" t="str">
        <f>Budget!B2</f>
        <v>Enter County</v>
      </c>
    </row>
    <row r="3" spans="1:13" x14ac:dyDescent="0.35">
      <c r="A3" s="172" t="s">
        <v>85</v>
      </c>
      <c r="B3" s="172" t="str">
        <f>Budget!B3</f>
        <v>Enter provider legal name here</v>
      </c>
    </row>
    <row r="4" spans="1:13" ht="53.25" customHeight="1" x14ac:dyDescent="0.35">
      <c r="A4" s="173" t="s">
        <v>201</v>
      </c>
      <c r="B4" s="172"/>
      <c r="D4" s="158" t="str">
        <f>IF(ISBLANK(Budget!D4),"",Budget!D4)</f>
        <v>NONE</v>
      </c>
      <c r="E4" s="158" t="str">
        <f>IF(ISBLANK(Budget!E4),"",Budget!E4)</f>
        <v>NONE</v>
      </c>
      <c r="F4" s="158" t="str">
        <f>IF(ISBLANK(Budget!F4),"",Budget!F4)</f>
        <v>NONE</v>
      </c>
      <c r="G4" s="158" t="str">
        <f>IF(ISBLANK(Budget!G4),"",Budget!G4)</f>
        <v>NONE</v>
      </c>
      <c r="H4" s="158" t="str">
        <f>IF(ISBLANK(Budget!H4),"",Budget!H4)</f>
        <v>NONE</v>
      </c>
      <c r="I4" s="158" t="str">
        <f>IF(ISBLANK(Budget!I4),"",Budget!I4)</f>
        <v>NONE</v>
      </c>
      <c r="J4" s="158" t="str">
        <f>IF(ISBLANK(Budget!J4),"",Budget!J4)</f>
        <v>NONE</v>
      </c>
      <c r="K4" s="158" t="str">
        <f>IF(ISBLANK(Budget!K4),"",Budget!K4)</f>
        <v>NONE</v>
      </c>
      <c r="L4" s="158"/>
      <c r="M4" s="174" t="s">
        <v>68</v>
      </c>
    </row>
    <row r="5" spans="1:13" ht="12" customHeight="1" x14ac:dyDescent="0.35">
      <c r="A5" s="172"/>
      <c r="B5" s="172"/>
      <c r="D5" s="175"/>
      <c r="E5" s="175"/>
      <c r="F5" s="175"/>
      <c r="G5" s="175"/>
      <c r="H5" s="175"/>
      <c r="I5" s="175"/>
      <c r="J5" s="175"/>
      <c r="K5" s="175"/>
      <c r="L5" s="175"/>
      <c r="M5" s="176"/>
    </row>
    <row r="6" spans="1:13" x14ac:dyDescent="0.35">
      <c r="B6" s="152" t="s">
        <v>204</v>
      </c>
      <c r="C6" s="152"/>
    </row>
    <row r="7" spans="1:13" x14ac:dyDescent="0.35">
      <c r="A7" s="152" t="s">
        <v>86</v>
      </c>
      <c r="B7" s="152" t="s">
        <v>87</v>
      </c>
      <c r="C7" s="152" t="s">
        <v>200</v>
      </c>
      <c r="D7" s="152" t="s">
        <v>88</v>
      </c>
      <c r="E7" s="152" t="s">
        <v>88</v>
      </c>
      <c r="F7" s="152" t="s">
        <v>88</v>
      </c>
      <c r="G7" s="152" t="s">
        <v>88</v>
      </c>
      <c r="H7" s="152" t="s">
        <v>88</v>
      </c>
      <c r="I7" s="152" t="s">
        <v>88</v>
      </c>
      <c r="J7" s="152" t="s">
        <v>88</v>
      </c>
      <c r="K7" s="152" t="s">
        <v>88</v>
      </c>
      <c r="L7" s="152"/>
      <c r="M7" s="7"/>
    </row>
    <row r="8" spans="1:13" x14ac:dyDescent="0.35">
      <c r="A8" s="177"/>
      <c r="B8" s="46"/>
      <c r="C8" s="46"/>
      <c r="D8" s="47"/>
      <c r="E8" s="47"/>
      <c r="F8" s="47"/>
      <c r="G8" s="47"/>
      <c r="H8" s="47"/>
      <c r="I8" s="47"/>
      <c r="J8" s="47"/>
      <c r="K8" s="47"/>
      <c r="L8" s="8"/>
      <c r="M8" s="7"/>
    </row>
    <row r="9" spans="1:13" x14ac:dyDescent="0.35">
      <c r="A9" s="178" t="s">
        <v>89</v>
      </c>
      <c r="B9" s="178" t="s">
        <v>90</v>
      </c>
      <c r="C9" s="45"/>
      <c r="D9" s="42"/>
      <c r="E9" s="42"/>
      <c r="F9" s="42"/>
      <c r="G9" s="42"/>
      <c r="H9" s="42"/>
      <c r="I9" s="42"/>
      <c r="J9" s="42"/>
      <c r="K9" s="42"/>
      <c r="L9" s="9"/>
      <c r="M9" s="10">
        <f t="shared" ref="M9:M47" si="0">SUM(D9:K9)</f>
        <v>0</v>
      </c>
    </row>
    <row r="10" spans="1:13" x14ac:dyDescent="0.35">
      <c r="A10" s="178"/>
      <c r="B10" s="178"/>
      <c r="C10" s="45"/>
      <c r="D10" s="42"/>
      <c r="E10" s="42"/>
      <c r="F10" s="42"/>
      <c r="G10" s="42"/>
      <c r="H10" s="42"/>
      <c r="I10" s="42"/>
      <c r="J10" s="42"/>
      <c r="K10" s="42"/>
      <c r="L10" s="9"/>
      <c r="M10" s="10">
        <f t="shared" si="0"/>
        <v>0</v>
      </c>
    </row>
    <row r="11" spans="1:13" x14ac:dyDescent="0.35">
      <c r="A11" s="178"/>
      <c r="B11" s="178"/>
      <c r="C11" s="45"/>
      <c r="D11" s="42"/>
      <c r="E11" s="42"/>
      <c r="F11" s="42"/>
      <c r="G11" s="42"/>
      <c r="H11" s="42"/>
      <c r="I11" s="42"/>
      <c r="J11" s="42"/>
      <c r="K11" s="42"/>
      <c r="L11" s="9"/>
      <c r="M11" s="10">
        <f t="shared" si="0"/>
        <v>0</v>
      </c>
    </row>
    <row r="12" spans="1:13" x14ac:dyDescent="0.35">
      <c r="A12" s="178"/>
      <c r="B12" s="178"/>
      <c r="C12" s="45"/>
      <c r="D12" s="42"/>
      <c r="E12" s="42"/>
      <c r="F12" s="42"/>
      <c r="G12" s="42"/>
      <c r="H12" s="42"/>
      <c r="I12" s="42"/>
      <c r="J12" s="42"/>
      <c r="K12" s="42"/>
      <c r="L12" s="9"/>
      <c r="M12" s="10">
        <f t="shared" si="0"/>
        <v>0</v>
      </c>
    </row>
    <row r="13" spans="1:13" x14ac:dyDescent="0.35">
      <c r="A13" s="178"/>
      <c r="B13" s="178"/>
      <c r="C13" s="45"/>
      <c r="D13" s="42"/>
      <c r="E13" s="42"/>
      <c r="F13" s="42"/>
      <c r="G13" s="42"/>
      <c r="H13" s="42"/>
      <c r="I13" s="42"/>
      <c r="J13" s="42"/>
      <c r="K13" s="42"/>
      <c r="L13" s="9"/>
      <c r="M13" s="10">
        <f t="shared" si="0"/>
        <v>0</v>
      </c>
    </row>
    <row r="14" spans="1:13" x14ac:dyDescent="0.35">
      <c r="A14" s="178"/>
      <c r="B14" s="178"/>
      <c r="C14" s="45"/>
      <c r="D14" s="42"/>
      <c r="E14" s="42"/>
      <c r="F14" s="42"/>
      <c r="G14" s="42"/>
      <c r="H14" s="42"/>
      <c r="I14" s="42"/>
      <c r="J14" s="42"/>
      <c r="K14" s="42"/>
      <c r="L14" s="9"/>
      <c r="M14" s="10">
        <f t="shared" si="0"/>
        <v>0</v>
      </c>
    </row>
    <row r="15" spans="1:13" x14ac:dyDescent="0.35">
      <c r="A15" s="178"/>
      <c r="B15" s="178"/>
      <c r="C15" s="45"/>
      <c r="D15" s="42"/>
      <c r="E15" s="42"/>
      <c r="F15" s="42"/>
      <c r="G15" s="42"/>
      <c r="H15" s="42"/>
      <c r="I15" s="42"/>
      <c r="J15" s="42"/>
      <c r="K15" s="42"/>
      <c r="L15" s="9"/>
      <c r="M15" s="10">
        <f t="shared" si="0"/>
        <v>0</v>
      </c>
    </row>
    <row r="16" spans="1:13" x14ac:dyDescent="0.35">
      <c r="A16" s="178"/>
      <c r="B16" s="178"/>
      <c r="C16" s="45"/>
      <c r="D16" s="42"/>
      <c r="E16" s="42"/>
      <c r="F16" s="42"/>
      <c r="G16" s="42"/>
      <c r="H16" s="42"/>
      <c r="I16" s="42"/>
      <c r="J16" s="42"/>
      <c r="K16" s="42"/>
      <c r="L16" s="9"/>
      <c r="M16" s="10">
        <f t="shared" si="0"/>
        <v>0</v>
      </c>
    </row>
    <row r="17" spans="1:13" x14ac:dyDescent="0.35">
      <c r="A17" s="179" t="s">
        <v>91</v>
      </c>
      <c r="B17" s="45"/>
      <c r="C17" s="45"/>
      <c r="D17" s="11"/>
      <c r="E17" s="11"/>
      <c r="F17" s="11"/>
      <c r="G17" s="11"/>
      <c r="H17" s="11"/>
      <c r="I17" s="11"/>
      <c r="J17" s="11"/>
      <c r="K17" s="11"/>
      <c r="L17" s="9"/>
      <c r="M17" s="10">
        <f t="shared" si="0"/>
        <v>0</v>
      </c>
    </row>
    <row r="18" spans="1:13" x14ac:dyDescent="0.35">
      <c r="A18" s="177"/>
      <c r="B18" s="45"/>
      <c r="C18" s="45"/>
      <c r="D18" s="11"/>
      <c r="E18" s="11"/>
      <c r="F18" s="11"/>
      <c r="G18" s="11"/>
      <c r="H18" s="11"/>
      <c r="I18" s="11"/>
      <c r="J18" s="11"/>
      <c r="K18" s="11"/>
      <c r="L18" s="9"/>
      <c r="M18" s="10">
        <f t="shared" si="0"/>
        <v>0</v>
      </c>
    </row>
    <row r="19" spans="1:13" x14ac:dyDescent="0.35">
      <c r="A19" s="177"/>
      <c r="B19" s="45"/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0">
        <f t="shared" si="0"/>
        <v>0</v>
      </c>
    </row>
    <row r="20" spans="1:13" x14ac:dyDescent="0.35">
      <c r="A20" s="177"/>
      <c r="B20" s="45"/>
      <c r="C20" s="45"/>
      <c r="D20" s="11"/>
      <c r="E20" s="11"/>
      <c r="F20" s="11"/>
      <c r="G20" s="11"/>
      <c r="H20" s="11"/>
      <c r="I20" s="11"/>
      <c r="J20" s="11"/>
      <c r="K20" s="11"/>
      <c r="L20" s="9"/>
      <c r="M20" s="10">
        <f t="shared" si="0"/>
        <v>0</v>
      </c>
    </row>
    <row r="21" spans="1:13" x14ac:dyDescent="0.35">
      <c r="A21" s="177"/>
      <c r="B21" s="45"/>
      <c r="C21" s="45"/>
      <c r="D21" s="11"/>
      <c r="E21" s="11"/>
      <c r="F21" s="11"/>
      <c r="G21" s="11"/>
      <c r="H21" s="11"/>
      <c r="I21" s="11"/>
      <c r="J21" s="11"/>
      <c r="K21" s="11"/>
      <c r="L21" s="9"/>
      <c r="M21" s="10">
        <f t="shared" si="0"/>
        <v>0</v>
      </c>
    </row>
    <row r="22" spans="1:13" x14ac:dyDescent="0.35">
      <c r="A22" s="177"/>
      <c r="B22" s="45"/>
      <c r="C22" s="45"/>
      <c r="D22" s="11"/>
      <c r="E22" s="11"/>
      <c r="F22" s="11"/>
      <c r="G22" s="11"/>
      <c r="H22" s="11"/>
      <c r="I22" s="11"/>
      <c r="J22" s="11"/>
      <c r="K22" s="11"/>
      <c r="L22" s="9"/>
      <c r="M22" s="10">
        <f t="shared" si="0"/>
        <v>0</v>
      </c>
    </row>
    <row r="23" spans="1:13" x14ac:dyDescent="0.35">
      <c r="A23" s="177"/>
      <c r="B23" s="45"/>
      <c r="C23" s="45"/>
      <c r="D23" s="11"/>
      <c r="E23" s="11"/>
      <c r="F23" s="11"/>
      <c r="G23" s="11"/>
      <c r="H23" s="11"/>
      <c r="I23" s="11"/>
      <c r="J23" s="11"/>
      <c r="K23" s="11"/>
      <c r="L23" s="9"/>
      <c r="M23" s="10">
        <f t="shared" si="0"/>
        <v>0</v>
      </c>
    </row>
    <row r="24" spans="1:13" x14ac:dyDescent="0.35">
      <c r="A24" s="177"/>
      <c r="B24" s="45"/>
      <c r="C24" s="45"/>
      <c r="D24" s="11"/>
      <c r="E24" s="11"/>
      <c r="F24" s="11"/>
      <c r="G24" s="11"/>
      <c r="H24" s="11"/>
      <c r="I24" s="11"/>
      <c r="J24" s="11"/>
      <c r="K24" s="11"/>
      <c r="L24" s="9"/>
      <c r="M24" s="10">
        <f t="shared" si="0"/>
        <v>0</v>
      </c>
    </row>
    <row r="25" spans="1:13" x14ac:dyDescent="0.35">
      <c r="A25" s="177"/>
      <c r="B25" s="45"/>
      <c r="C25" s="45"/>
      <c r="D25" s="11"/>
      <c r="E25" s="11"/>
      <c r="F25" s="11"/>
      <c r="G25" s="11"/>
      <c r="H25" s="11"/>
      <c r="I25" s="11"/>
      <c r="J25" s="11"/>
      <c r="K25" s="11"/>
      <c r="L25" s="9"/>
      <c r="M25" s="10">
        <f t="shared" si="0"/>
        <v>0</v>
      </c>
    </row>
    <row r="26" spans="1:13" x14ac:dyDescent="0.35">
      <c r="A26" s="177"/>
      <c r="B26" s="45"/>
      <c r="C26" s="45"/>
      <c r="D26" s="11"/>
      <c r="E26" s="11"/>
      <c r="F26" s="11"/>
      <c r="G26" s="11"/>
      <c r="H26" s="11"/>
      <c r="I26" s="11"/>
      <c r="J26" s="11"/>
      <c r="K26" s="11"/>
      <c r="L26" s="9"/>
      <c r="M26" s="10">
        <f t="shared" si="0"/>
        <v>0</v>
      </c>
    </row>
    <row r="27" spans="1:13" x14ac:dyDescent="0.35">
      <c r="A27" s="177"/>
      <c r="B27" s="45"/>
      <c r="C27" s="45"/>
      <c r="D27" s="11"/>
      <c r="E27" s="11"/>
      <c r="F27" s="11"/>
      <c r="G27" s="11"/>
      <c r="H27" s="11"/>
      <c r="I27" s="11"/>
      <c r="J27" s="11"/>
      <c r="K27" s="11"/>
      <c r="L27" s="9"/>
      <c r="M27" s="10">
        <f t="shared" si="0"/>
        <v>0</v>
      </c>
    </row>
    <row r="28" spans="1:13" x14ac:dyDescent="0.35">
      <c r="A28" s="177"/>
      <c r="B28" s="45"/>
      <c r="C28" s="45"/>
      <c r="D28" s="11"/>
      <c r="E28" s="11"/>
      <c r="F28" s="11"/>
      <c r="G28" s="11"/>
      <c r="H28" s="11"/>
      <c r="I28" s="11"/>
      <c r="J28" s="11"/>
      <c r="K28" s="11"/>
      <c r="L28" s="9"/>
      <c r="M28" s="10">
        <f t="shared" si="0"/>
        <v>0</v>
      </c>
    </row>
    <row r="29" spans="1:13" x14ac:dyDescent="0.35">
      <c r="A29" s="177"/>
      <c r="B29" s="45"/>
      <c r="C29" s="45"/>
      <c r="D29" s="11"/>
      <c r="E29" s="11"/>
      <c r="F29" s="11"/>
      <c r="G29" s="11"/>
      <c r="H29" s="11"/>
      <c r="I29" s="11"/>
      <c r="J29" s="11"/>
      <c r="K29" s="11"/>
      <c r="L29" s="9"/>
      <c r="M29" s="10">
        <f t="shared" si="0"/>
        <v>0</v>
      </c>
    </row>
    <row r="30" spans="1:13" x14ac:dyDescent="0.35">
      <c r="A30" s="177"/>
      <c r="B30" s="45"/>
      <c r="C30" s="45"/>
      <c r="D30" s="11"/>
      <c r="E30" s="11"/>
      <c r="F30" s="11"/>
      <c r="G30" s="11"/>
      <c r="H30" s="11"/>
      <c r="I30" s="11"/>
      <c r="J30" s="11"/>
      <c r="K30" s="11"/>
      <c r="L30" s="9"/>
      <c r="M30" s="10">
        <f t="shared" si="0"/>
        <v>0</v>
      </c>
    </row>
    <row r="31" spans="1:13" x14ac:dyDescent="0.35">
      <c r="A31" s="177"/>
      <c r="B31" s="45"/>
      <c r="C31" s="45"/>
      <c r="D31" s="11"/>
      <c r="E31" s="11"/>
      <c r="F31" s="11"/>
      <c r="G31" s="11"/>
      <c r="H31" s="11"/>
      <c r="I31" s="11"/>
      <c r="J31" s="11"/>
      <c r="K31" s="11"/>
      <c r="L31" s="9"/>
      <c r="M31" s="10">
        <f t="shared" si="0"/>
        <v>0</v>
      </c>
    </row>
    <row r="32" spans="1:13" x14ac:dyDescent="0.35">
      <c r="A32" s="177"/>
      <c r="B32" s="45"/>
      <c r="C32" s="45"/>
      <c r="D32" s="11"/>
      <c r="E32" s="11"/>
      <c r="F32" s="11"/>
      <c r="G32" s="11"/>
      <c r="H32" s="11"/>
      <c r="I32" s="11"/>
      <c r="J32" s="11"/>
      <c r="K32" s="11"/>
      <c r="L32" s="9"/>
      <c r="M32" s="10">
        <f t="shared" si="0"/>
        <v>0</v>
      </c>
    </row>
    <row r="33" spans="1:13" x14ac:dyDescent="0.35">
      <c r="A33" s="177"/>
      <c r="B33" s="45"/>
      <c r="C33" s="45"/>
      <c r="D33" s="11"/>
      <c r="E33" s="11"/>
      <c r="F33" s="11"/>
      <c r="G33" s="11"/>
      <c r="H33" s="11"/>
      <c r="I33" s="11"/>
      <c r="J33" s="11"/>
      <c r="K33" s="11"/>
      <c r="L33" s="9"/>
      <c r="M33" s="10">
        <f t="shared" si="0"/>
        <v>0</v>
      </c>
    </row>
    <row r="34" spans="1:13" x14ac:dyDescent="0.35">
      <c r="A34" s="177"/>
      <c r="B34" s="45"/>
      <c r="C34" s="45"/>
      <c r="D34" s="11"/>
      <c r="E34" s="11"/>
      <c r="F34" s="11"/>
      <c r="G34" s="11"/>
      <c r="H34" s="11"/>
      <c r="I34" s="11"/>
      <c r="J34" s="11"/>
      <c r="K34" s="11"/>
      <c r="L34" s="9"/>
      <c r="M34" s="10">
        <f t="shared" si="0"/>
        <v>0</v>
      </c>
    </row>
    <row r="35" spans="1:13" x14ac:dyDescent="0.35">
      <c r="A35" s="177"/>
      <c r="B35" s="45"/>
      <c r="C35" s="45"/>
      <c r="D35" s="11"/>
      <c r="E35" s="11"/>
      <c r="F35" s="11"/>
      <c r="G35" s="11"/>
      <c r="H35" s="11"/>
      <c r="I35" s="11"/>
      <c r="J35" s="11"/>
      <c r="K35" s="11"/>
      <c r="L35" s="9"/>
      <c r="M35" s="10">
        <f t="shared" si="0"/>
        <v>0</v>
      </c>
    </row>
    <row r="36" spans="1:13" x14ac:dyDescent="0.35">
      <c r="A36" s="177"/>
      <c r="B36" s="45"/>
      <c r="C36" s="45"/>
      <c r="D36" s="11"/>
      <c r="E36" s="11"/>
      <c r="F36" s="11"/>
      <c r="G36" s="11"/>
      <c r="H36" s="11"/>
      <c r="I36" s="11"/>
      <c r="J36" s="11"/>
      <c r="K36" s="11"/>
      <c r="L36" s="9"/>
      <c r="M36" s="10">
        <f t="shared" si="0"/>
        <v>0</v>
      </c>
    </row>
    <row r="37" spans="1:13" x14ac:dyDescent="0.35">
      <c r="A37" s="177"/>
      <c r="B37" s="45"/>
      <c r="C37" s="45"/>
      <c r="D37" s="11"/>
      <c r="E37" s="11"/>
      <c r="F37" s="11"/>
      <c r="G37" s="11"/>
      <c r="H37" s="11"/>
      <c r="I37" s="11"/>
      <c r="J37" s="11"/>
      <c r="K37" s="11"/>
      <c r="L37" s="9"/>
      <c r="M37" s="10">
        <f t="shared" si="0"/>
        <v>0</v>
      </c>
    </row>
    <row r="38" spans="1:13" x14ac:dyDescent="0.35">
      <c r="A38" s="177"/>
      <c r="B38" s="45"/>
      <c r="C38" s="45"/>
      <c r="D38" s="11"/>
      <c r="E38" s="11"/>
      <c r="F38" s="11"/>
      <c r="G38" s="11"/>
      <c r="H38" s="11"/>
      <c r="I38" s="11"/>
      <c r="J38" s="11"/>
      <c r="K38" s="11"/>
      <c r="L38" s="9"/>
      <c r="M38" s="10">
        <f t="shared" si="0"/>
        <v>0</v>
      </c>
    </row>
    <row r="39" spans="1:13" x14ac:dyDescent="0.35">
      <c r="A39" s="177"/>
      <c r="B39" s="45"/>
      <c r="C39" s="45"/>
      <c r="D39" s="11"/>
      <c r="E39" s="11"/>
      <c r="F39" s="11"/>
      <c r="G39" s="11"/>
      <c r="H39" s="11"/>
      <c r="I39" s="11"/>
      <c r="J39" s="11"/>
      <c r="K39" s="11"/>
      <c r="L39" s="9"/>
      <c r="M39" s="10">
        <f t="shared" si="0"/>
        <v>0</v>
      </c>
    </row>
    <row r="40" spans="1:13" x14ac:dyDescent="0.35">
      <c r="A40" s="177"/>
      <c r="B40" s="45"/>
      <c r="C40" s="45"/>
      <c r="D40" s="11"/>
      <c r="E40" s="11"/>
      <c r="F40" s="11"/>
      <c r="G40" s="11"/>
      <c r="H40" s="11"/>
      <c r="I40" s="11"/>
      <c r="J40" s="11"/>
      <c r="K40" s="11"/>
      <c r="L40" s="9"/>
      <c r="M40" s="10">
        <f t="shared" si="0"/>
        <v>0</v>
      </c>
    </row>
    <row r="41" spans="1:13" x14ac:dyDescent="0.35">
      <c r="A41" s="177"/>
      <c r="B41" s="45"/>
      <c r="C41" s="45"/>
      <c r="D41" s="11"/>
      <c r="E41" s="11"/>
      <c r="F41" s="11"/>
      <c r="G41" s="11"/>
      <c r="H41" s="11"/>
      <c r="I41" s="11"/>
      <c r="J41" s="11"/>
      <c r="K41" s="11"/>
      <c r="L41" s="9"/>
      <c r="M41" s="10">
        <f t="shared" si="0"/>
        <v>0</v>
      </c>
    </row>
    <row r="42" spans="1:13" x14ac:dyDescent="0.35">
      <c r="A42" s="177"/>
      <c r="B42" s="45"/>
      <c r="C42" s="45"/>
      <c r="D42" s="11"/>
      <c r="E42" s="11"/>
      <c r="F42" s="11"/>
      <c r="G42" s="11"/>
      <c r="H42" s="11"/>
      <c r="I42" s="11"/>
      <c r="J42" s="11"/>
      <c r="K42" s="11"/>
      <c r="L42" s="9"/>
      <c r="M42" s="10">
        <f t="shared" si="0"/>
        <v>0</v>
      </c>
    </row>
    <row r="43" spans="1:13" x14ac:dyDescent="0.35">
      <c r="A43" s="177"/>
      <c r="B43" s="45"/>
      <c r="C43" s="45"/>
      <c r="D43" s="11"/>
      <c r="E43" s="11"/>
      <c r="F43" s="11"/>
      <c r="G43" s="11"/>
      <c r="H43" s="11"/>
      <c r="I43" s="11"/>
      <c r="J43" s="11"/>
      <c r="K43" s="11"/>
      <c r="L43" s="9"/>
      <c r="M43" s="10">
        <f t="shared" si="0"/>
        <v>0</v>
      </c>
    </row>
    <row r="44" spans="1:13" x14ac:dyDescent="0.35">
      <c r="A44" s="177"/>
      <c r="B44" s="45"/>
      <c r="C44" s="45"/>
      <c r="D44" s="11"/>
      <c r="E44" s="11"/>
      <c r="F44" s="11"/>
      <c r="G44" s="11"/>
      <c r="H44" s="11"/>
      <c r="I44" s="11"/>
      <c r="J44" s="11"/>
      <c r="K44" s="11"/>
      <c r="L44" s="9"/>
      <c r="M44" s="10">
        <f t="shared" si="0"/>
        <v>0</v>
      </c>
    </row>
    <row r="45" spans="1:13" x14ac:dyDescent="0.35">
      <c r="A45" s="177"/>
      <c r="B45" s="45"/>
      <c r="C45" s="45"/>
      <c r="D45" s="11"/>
      <c r="E45" s="11"/>
      <c r="F45" s="11"/>
      <c r="G45" s="11"/>
      <c r="H45" s="11"/>
      <c r="I45" s="11"/>
      <c r="J45" s="11"/>
      <c r="K45" s="11"/>
      <c r="L45" s="9"/>
      <c r="M45" s="10">
        <f t="shared" si="0"/>
        <v>0</v>
      </c>
    </row>
    <row r="46" spans="1:13" x14ac:dyDescent="0.35">
      <c r="A46" s="177"/>
      <c r="B46" s="45"/>
      <c r="C46" s="45"/>
      <c r="D46" s="11"/>
      <c r="E46" s="11"/>
      <c r="F46" s="11"/>
      <c r="G46" s="11"/>
      <c r="H46" s="11"/>
      <c r="I46" s="11"/>
      <c r="J46" s="11"/>
      <c r="K46" s="11"/>
      <c r="L46" s="9"/>
      <c r="M46" s="10">
        <f t="shared" si="0"/>
        <v>0</v>
      </c>
    </row>
    <row r="47" spans="1:13" x14ac:dyDescent="0.35">
      <c r="A47" s="180" t="s">
        <v>92</v>
      </c>
      <c r="B47" s="43"/>
      <c r="C47" s="43"/>
      <c r="D47" s="44">
        <f t="shared" ref="D47:K47" si="1">SUM(D10:D16)</f>
        <v>0</v>
      </c>
      <c r="E47" s="44">
        <f t="shared" si="1"/>
        <v>0</v>
      </c>
      <c r="F47" s="44">
        <f t="shared" si="1"/>
        <v>0</v>
      </c>
      <c r="G47" s="44">
        <f t="shared" si="1"/>
        <v>0</v>
      </c>
      <c r="H47" s="44">
        <f t="shared" si="1"/>
        <v>0</v>
      </c>
      <c r="I47" s="44">
        <f t="shared" si="1"/>
        <v>0</v>
      </c>
      <c r="J47" s="44">
        <f t="shared" si="1"/>
        <v>0</v>
      </c>
      <c r="K47" s="44">
        <f t="shared" si="1"/>
        <v>0</v>
      </c>
      <c r="L47" s="9"/>
      <c r="M47" s="41">
        <f t="shared" si="0"/>
        <v>0</v>
      </c>
    </row>
    <row r="48" spans="1:13" ht="16" thickBot="1" x14ac:dyDescent="0.4">
      <c r="A48" s="179" t="s">
        <v>93</v>
      </c>
      <c r="B48" s="11"/>
      <c r="C48" s="11"/>
      <c r="D48" s="14">
        <f>SUM(D8:D46)</f>
        <v>0</v>
      </c>
      <c r="E48" s="14">
        <f t="shared" ref="E48:K48" si="2">SUM(E8:E46)</f>
        <v>0</v>
      </c>
      <c r="F48" s="14">
        <f t="shared" si="2"/>
        <v>0</v>
      </c>
      <c r="G48" s="14">
        <f t="shared" si="2"/>
        <v>0</v>
      </c>
      <c r="H48" s="14">
        <f t="shared" si="2"/>
        <v>0</v>
      </c>
      <c r="I48" s="14">
        <f t="shared" si="2"/>
        <v>0</v>
      </c>
      <c r="J48" s="14">
        <f t="shared" si="2"/>
        <v>0</v>
      </c>
      <c r="K48" s="14">
        <f t="shared" si="2"/>
        <v>0</v>
      </c>
      <c r="L48" s="9"/>
      <c r="M48" s="14">
        <f>SUM(M8:M46)</f>
        <v>0</v>
      </c>
    </row>
    <row r="49" spans="1:1" ht="16" thickTop="1" x14ac:dyDescent="0.35"/>
    <row r="51" spans="1:1" x14ac:dyDescent="0.35">
      <c r="A51" s="152"/>
    </row>
  </sheetData>
  <sheetProtection algorithmName="SHA-512" hashValue="73qEOG98rU58cX0cSDZssWIHdg3ITUB9D9uDzI91BxerlQNdcioAiiQdg9LAd/Q/Hu/7mUiz0WIuVruRt2KUZg==" saltValue="SWzHOdUz/5Hp7pmLfcmJRQ==" spinCount="100000" sheet="1" objects="1" scenarios="1"/>
  <pageMargins left="0.7" right="0.7" top="0.75" bottom="0.75" header="0.3" footer="0.3"/>
  <pageSetup scale="68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E63A1-E75D-4B11-84C5-7523A5CF8A67}">
  <sheetPr>
    <tabColor rgb="FFFFFF00"/>
  </sheetPr>
  <dimension ref="A1:M49"/>
  <sheetViews>
    <sheetView workbookViewId="0">
      <pane xSplit="1" ySplit="7" topLeftCell="B8" activePane="bottomRight" state="frozen"/>
      <selection activeCell="E10" sqref="E10"/>
      <selection pane="topRight" activeCell="E10" sqref="E10"/>
      <selection pane="bottomLeft" activeCell="E10" sqref="E10"/>
      <selection pane="bottomRight" activeCell="G1" sqref="G1"/>
    </sheetView>
  </sheetViews>
  <sheetFormatPr defaultColWidth="8.84375" defaultRowHeight="15.5" x14ac:dyDescent="0.35"/>
  <cols>
    <col min="1" max="1" width="20.84375" style="150" customWidth="1"/>
    <col min="2" max="2" width="8.84375" style="150"/>
    <col min="3" max="3" width="13.07421875" style="150" customWidth="1"/>
    <col min="4" max="11" width="10.84375" style="150" customWidth="1"/>
    <col min="12" max="12" width="1.07421875" style="150" customWidth="1"/>
    <col min="13" max="13" width="10.84375" style="150" customWidth="1"/>
    <col min="14" max="16384" width="8.84375" style="150"/>
  </cols>
  <sheetData>
    <row r="1" spans="1:13" x14ac:dyDescent="0.35">
      <c r="A1" s="152" t="s">
        <v>72</v>
      </c>
    </row>
    <row r="2" spans="1:13" x14ac:dyDescent="0.35">
      <c r="A2" s="152" t="s">
        <v>65</v>
      </c>
      <c r="B2" s="172" t="str">
        <f>Budget!B2</f>
        <v>Enter County</v>
      </c>
    </row>
    <row r="3" spans="1:13" x14ac:dyDescent="0.35">
      <c r="A3" s="172" t="s">
        <v>85</v>
      </c>
      <c r="B3" s="172" t="str">
        <f>Budget!B3</f>
        <v>Enter provider legal name here</v>
      </c>
    </row>
    <row r="4" spans="1:13" ht="53.25" customHeight="1" x14ac:dyDescent="0.35">
      <c r="A4" s="172"/>
      <c r="B4" s="172"/>
      <c r="D4" s="158" t="str">
        <f>IF(ISBLANK(Budget!D4),"",Budget!D4)</f>
        <v>NONE</v>
      </c>
      <c r="E4" s="158" t="str">
        <f>IF(ISBLANK(Budget!E4),"",Budget!E4)</f>
        <v>NONE</v>
      </c>
      <c r="F4" s="158" t="str">
        <f>IF(ISBLANK(Budget!F4),"",Budget!F4)</f>
        <v>NONE</v>
      </c>
      <c r="G4" s="158" t="str">
        <f>IF(ISBLANK(Budget!G4),"",Budget!G4)</f>
        <v>NONE</v>
      </c>
      <c r="H4" s="158" t="str">
        <f>IF(ISBLANK(Budget!H4),"",Budget!H4)</f>
        <v>NONE</v>
      </c>
      <c r="I4" s="158" t="str">
        <f>IF(ISBLANK(Budget!I4),"",Budget!I4)</f>
        <v>NONE</v>
      </c>
      <c r="J4" s="158" t="str">
        <f>IF(ISBLANK(Budget!J4),"",Budget!J4)</f>
        <v>NONE</v>
      </c>
      <c r="K4" s="158" t="str">
        <f>IF(ISBLANK(Budget!K4),"",Budget!K4)</f>
        <v>NONE</v>
      </c>
      <c r="L4" s="158"/>
      <c r="M4" s="174" t="s">
        <v>68</v>
      </c>
    </row>
    <row r="7" spans="1:13" x14ac:dyDescent="0.35">
      <c r="A7" s="152" t="s">
        <v>86</v>
      </c>
      <c r="B7" s="152" t="s">
        <v>94</v>
      </c>
      <c r="C7" s="152" t="s">
        <v>95</v>
      </c>
      <c r="D7" s="152" t="s">
        <v>88</v>
      </c>
      <c r="E7" s="152" t="s">
        <v>88</v>
      </c>
      <c r="F7" s="152" t="s">
        <v>88</v>
      </c>
      <c r="G7" s="152" t="s">
        <v>88</v>
      </c>
      <c r="H7" s="152" t="s">
        <v>88</v>
      </c>
      <c r="I7" s="152" t="s">
        <v>88</v>
      </c>
      <c r="J7" s="152" t="s">
        <v>88</v>
      </c>
      <c r="K7" s="152" t="s">
        <v>88</v>
      </c>
      <c r="L7" s="152"/>
      <c r="M7" s="7"/>
    </row>
    <row r="8" spans="1:13" x14ac:dyDescent="0.35">
      <c r="A8" s="177" t="str">
        <f>IF(ISBLANK(Personnel!A8),"",Personnel!A8)</f>
        <v/>
      </c>
      <c r="B8" s="48"/>
      <c r="C8" s="46"/>
      <c r="D8" s="47"/>
      <c r="E8" s="47"/>
      <c r="F8" s="47"/>
      <c r="G8" s="47"/>
      <c r="H8" s="47"/>
      <c r="I8" s="47"/>
      <c r="J8" s="47"/>
      <c r="K8" s="47"/>
      <c r="L8" s="8"/>
      <c r="M8" s="7">
        <f t="shared" ref="M8:M47" si="0">SUM(D8:K8)</f>
        <v>0</v>
      </c>
    </row>
    <row r="9" spans="1:13" x14ac:dyDescent="0.35">
      <c r="A9" s="178" t="s">
        <v>89</v>
      </c>
      <c r="B9" s="178" t="s">
        <v>96</v>
      </c>
      <c r="C9" s="45"/>
      <c r="D9" s="42"/>
      <c r="E9" s="42"/>
      <c r="F9" s="42"/>
      <c r="G9" s="42"/>
      <c r="H9" s="42"/>
      <c r="I9" s="42"/>
      <c r="J9" s="42"/>
      <c r="K9" s="42"/>
      <c r="L9" s="9"/>
      <c r="M9" s="10">
        <f t="shared" si="0"/>
        <v>0</v>
      </c>
    </row>
    <row r="10" spans="1:13" x14ac:dyDescent="0.35">
      <c r="A10" s="178"/>
      <c r="B10" s="178"/>
      <c r="C10" s="45"/>
      <c r="D10" s="42"/>
      <c r="E10" s="42"/>
      <c r="F10" s="42"/>
      <c r="G10" s="42"/>
      <c r="H10" s="42"/>
      <c r="I10" s="42"/>
      <c r="J10" s="42"/>
      <c r="K10" s="42"/>
      <c r="L10" s="9"/>
      <c r="M10" s="10">
        <f t="shared" si="0"/>
        <v>0</v>
      </c>
    </row>
    <row r="11" spans="1:13" x14ac:dyDescent="0.35">
      <c r="A11" s="178"/>
      <c r="B11" s="178"/>
      <c r="C11" s="45"/>
      <c r="D11" s="42"/>
      <c r="E11" s="42"/>
      <c r="F11" s="42"/>
      <c r="G11" s="42"/>
      <c r="H11" s="42"/>
      <c r="I11" s="42"/>
      <c r="J11" s="42"/>
      <c r="K11" s="42"/>
      <c r="L11" s="9"/>
      <c r="M11" s="10">
        <f t="shared" si="0"/>
        <v>0</v>
      </c>
    </row>
    <row r="12" spans="1:13" x14ac:dyDescent="0.35">
      <c r="A12" s="178"/>
      <c r="B12" s="178"/>
      <c r="C12" s="45"/>
      <c r="D12" s="42"/>
      <c r="E12" s="42"/>
      <c r="F12" s="42"/>
      <c r="G12" s="42"/>
      <c r="H12" s="42"/>
      <c r="I12" s="42"/>
      <c r="J12" s="42"/>
      <c r="K12" s="42"/>
      <c r="L12" s="9"/>
      <c r="M12" s="10">
        <f t="shared" si="0"/>
        <v>0</v>
      </c>
    </row>
    <row r="13" spans="1:13" x14ac:dyDescent="0.35">
      <c r="A13" s="178"/>
      <c r="B13" s="178"/>
      <c r="C13" s="45"/>
      <c r="D13" s="42"/>
      <c r="E13" s="42"/>
      <c r="F13" s="42"/>
      <c r="G13" s="42"/>
      <c r="H13" s="42"/>
      <c r="I13" s="42"/>
      <c r="J13" s="42"/>
      <c r="K13" s="42"/>
      <c r="L13" s="9"/>
      <c r="M13" s="10">
        <f t="shared" si="0"/>
        <v>0</v>
      </c>
    </row>
    <row r="14" spans="1:13" x14ac:dyDescent="0.35">
      <c r="A14" s="178"/>
      <c r="B14" s="178"/>
      <c r="C14" s="45"/>
      <c r="D14" s="42"/>
      <c r="E14" s="42"/>
      <c r="F14" s="42"/>
      <c r="G14" s="42"/>
      <c r="H14" s="42"/>
      <c r="I14" s="42"/>
      <c r="J14" s="42"/>
      <c r="K14" s="42"/>
      <c r="L14" s="9"/>
      <c r="M14" s="10">
        <f t="shared" si="0"/>
        <v>0</v>
      </c>
    </row>
    <row r="15" spans="1:13" x14ac:dyDescent="0.35">
      <c r="A15" s="178"/>
      <c r="B15" s="178"/>
      <c r="C15" s="45"/>
      <c r="D15" s="42"/>
      <c r="E15" s="42"/>
      <c r="F15" s="42"/>
      <c r="G15" s="42"/>
      <c r="H15" s="42"/>
      <c r="I15" s="42"/>
      <c r="J15" s="42"/>
      <c r="K15" s="42"/>
      <c r="L15" s="9"/>
      <c r="M15" s="10">
        <f t="shared" si="0"/>
        <v>0</v>
      </c>
    </row>
    <row r="16" spans="1:13" x14ac:dyDescent="0.35">
      <c r="A16" s="178"/>
      <c r="B16" s="178"/>
      <c r="C16" s="45"/>
      <c r="D16" s="42"/>
      <c r="E16" s="42"/>
      <c r="F16" s="42"/>
      <c r="G16" s="42"/>
      <c r="H16" s="42"/>
      <c r="I16" s="42"/>
      <c r="J16" s="42"/>
      <c r="K16" s="42"/>
      <c r="L16" s="9"/>
      <c r="M16" s="10">
        <f t="shared" si="0"/>
        <v>0</v>
      </c>
    </row>
    <row r="17" spans="1:13" x14ac:dyDescent="0.35">
      <c r="A17" s="181" t="s">
        <v>91</v>
      </c>
      <c r="B17" s="45"/>
      <c r="C17" s="45"/>
      <c r="D17" s="11"/>
      <c r="E17" s="11"/>
      <c r="F17" s="11"/>
      <c r="G17" s="11"/>
      <c r="H17" s="11"/>
      <c r="I17" s="11"/>
      <c r="J17" s="11"/>
      <c r="K17" s="11"/>
      <c r="L17" s="9"/>
      <c r="M17" s="10">
        <f t="shared" si="0"/>
        <v>0</v>
      </c>
    </row>
    <row r="18" spans="1:13" x14ac:dyDescent="0.35">
      <c r="A18" s="177"/>
      <c r="B18" s="182"/>
      <c r="C18" s="45"/>
      <c r="D18" s="11"/>
      <c r="E18" s="11"/>
      <c r="F18" s="11"/>
      <c r="G18" s="11"/>
      <c r="H18" s="11"/>
      <c r="I18" s="11"/>
      <c r="J18" s="11"/>
      <c r="K18" s="11"/>
      <c r="L18" s="9"/>
      <c r="M18" s="10">
        <f t="shared" si="0"/>
        <v>0</v>
      </c>
    </row>
    <row r="19" spans="1:13" x14ac:dyDescent="0.35">
      <c r="A19" s="177"/>
      <c r="B19" s="182"/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0">
        <f t="shared" si="0"/>
        <v>0</v>
      </c>
    </row>
    <row r="20" spans="1:13" x14ac:dyDescent="0.35">
      <c r="A20" s="177"/>
      <c r="B20" s="182"/>
      <c r="C20" s="45"/>
      <c r="D20" s="11"/>
      <c r="E20" s="11"/>
      <c r="F20" s="11"/>
      <c r="G20" s="11"/>
      <c r="H20" s="11"/>
      <c r="I20" s="11"/>
      <c r="J20" s="11"/>
      <c r="K20" s="11"/>
      <c r="L20" s="9"/>
      <c r="M20" s="10">
        <f t="shared" si="0"/>
        <v>0</v>
      </c>
    </row>
    <row r="21" spans="1:13" x14ac:dyDescent="0.35">
      <c r="A21" s="177"/>
      <c r="B21" s="182"/>
      <c r="C21" s="45"/>
      <c r="D21" s="11"/>
      <c r="E21" s="11"/>
      <c r="F21" s="11"/>
      <c r="G21" s="11"/>
      <c r="H21" s="11"/>
      <c r="I21" s="11"/>
      <c r="J21" s="11"/>
      <c r="K21" s="11"/>
      <c r="L21" s="9"/>
      <c r="M21" s="10">
        <f t="shared" si="0"/>
        <v>0</v>
      </c>
    </row>
    <row r="22" spans="1:13" x14ac:dyDescent="0.35">
      <c r="A22" s="177"/>
      <c r="B22" s="182"/>
      <c r="C22" s="45"/>
      <c r="D22" s="11"/>
      <c r="E22" s="11"/>
      <c r="F22" s="11"/>
      <c r="G22" s="11"/>
      <c r="H22" s="11"/>
      <c r="I22" s="11"/>
      <c r="J22" s="11"/>
      <c r="K22" s="11"/>
      <c r="L22" s="9"/>
      <c r="M22" s="10">
        <f t="shared" si="0"/>
        <v>0</v>
      </c>
    </row>
    <row r="23" spans="1:13" x14ac:dyDescent="0.35">
      <c r="A23" s="177"/>
      <c r="B23" s="182"/>
      <c r="C23" s="45"/>
      <c r="D23" s="11"/>
      <c r="E23" s="11"/>
      <c r="F23" s="11"/>
      <c r="G23" s="11"/>
      <c r="H23" s="11"/>
      <c r="I23" s="11"/>
      <c r="J23" s="11"/>
      <c r="K23" s="11"/>
      <c r="L23" s="9"/>
      <c r="M23" s="10">
        <f t="shared" si="0"/>
        <v>0</v>
      </c>
    </row>
    <row r="24" spans="1:13" x14ac:dyDescent="0.35">
      <c r="A24" s="177"/>
      <c r="B24" s="182"/>
      <c r="C24" s="45"/>
      <c r="D24" s="11"/>
      <c r="E24" s="11"/>
      <c r="F24" s="11"/>
      <c r="G24" s="11"/>
      <c r="H24" s="11"/>
      <c r="I24" s="11"/>
      <c r="J24" s="11"/>
      <c r="K24" s="11"/>
      <c r="L24" s="9"/>
      <c r="M24" s="10">
        <f t="shared" si="0"/>
        <v>0</v>
      </c>
    </row>
    <row r="25" spans="1:13" x14ac:dyDescent="0.35">
      <c r="A25" s="177"/>
      <c r="B25" s="182"/>
      <c r="C25" s="45"/>
      <c r="D25" s="11"/>
      <c r="E25" s="11"/>
      <c r="F25" s="11"/>
      <c r="G25" s="11"/>
      <c r="H25" s="11"/>
      <c r="I25" s="11"/>
      <c r="J25" s="11"/>
      <c r="K25" s="11"/>
      <c r="L25" s="9"/>
      <c r="M25" s="10">
        <f t="shared" si="0"/>
        <v>0</v>
      </c>
    </row>
    <row r="26" spans="1:13" x14ac:dyDescent="0.35">
      <c r="A26" s="177"/>
      <c r="B26" s="182"/>
      <c r="C26" s="45"/>
      <c r="D26" s="11"/>
      <c r="E26" s="11"/>
      <c r="F26" s="11"/>
      <c r="G26" s="11"/>
      <c r="H26" s="11"/>
      <c r="I26" s="11"/>
      <c r="J26" s="11"/>
      <c r="K26" s="11"/>
      <c r="L26" s="9"/>
      <c r="M26" s="10">
        <f t="shared" si="0"/>
        <v>0</v>
      </c>
    </row>
    <row r="27" spans="1:13" x14ac:dyDescent="0.35">
      <c r="A27" s="177"/>
      <c r="B27" s="182"/>
      <c r="C27" s="45"/>
      <c r="D27" s="11"/>
      <c r="E27" s="11"/>
      <c r="F27" s="11"/>
      <c r="G27" s="11"/>
      <c r="H27" s="11"/>
      <c r="I27" s="11"/>
      <c r="J27" s="11"/>
      <c r="K27" s="11"/>
      <c r="L27" s="9"/>
      <c r="M27" s="10">
        <f t="shared" si="0"/>
        <v>0</v>
      </c>
    </row>
    <row r="28" spans="1:13" x14ac:dyDescent="0.35">
      <c r="A28" s="177"/>
      <c r="B28" s="182"/>
      <c r="C28" s="45"/>
      <c r="D28" s="11"/>
      <c r="E28" s="11"/>
      <c r="F28" s="11"/>
      <c r="G28" s="11"/>
      <c r="H28" s="11"/>
      <c r="I28" s="11"/>
      <c r="J28" s="11"/>
      <c r="K28" s="11"/>
      <c r="L28" s="9"/>
      <c r="M28" s="10">
        <f t="shared" si="0"/>
        <v>0</v>
      </c>
    </row>
    <row r="29" spans="1:13" x14ac:dyDescent="0.35">
      <c r="A29" s="177"/>
      <c r="B29" s="182"/>
      <c r="C29" s="45"/>
      <c r="D29" s="11"/>
      <c r="E29" s="11"/>
      <c r="F29" s="11"/>
      <c r="G29" s="11"/>
      <c r="H29" s="11"/>
      <c r="I29" s="11"/>
      <c r="J29" s="11"/>
      <c r="K29" s="11"/>
      <c r="L29" s="9"/>
      <c r="M29" s="10">
        <f t="shared" si="0"/>
        <v>0</v>
      </c>
    </row>
    <row r="30" spans="1:13" x14ac:dyDescent="0.35">
      <c r="A30" s="177"/>
      <c r="B30" s="182"/>
      <c r="C30" s="45"/>
      <c r="D30" s="11"/>
      <c r="E30" s="11"/>
      <c r="F30" s="11"/>
      <c r="G30" s="11"/>
      <c r="H30" s="11"/>
      <c r="I30" s="11"/>
      <c r="J30" s="11"/>
      <c r="K30" s="11"/>
      <c r="L30" s="9"/>
      <c r="M30" s="10">
        <f t="shared" si="0"/>
        <v>0</v>
      </c>
    </row>
    <row r="31" spans="1:13" x14ac:dyDescent="0.35">
      <c r="A31" s="177"/>
      <c r="B31" s="182"/>
      <c r="C31" s="45"/>
      <c r="D31" s="11"/>
      <c r="E31" s="11"/>
      <c r="F31" s="11"/>
      <c r="G31" s="11"/>
      <c r="H31" s="11"/>
      <c r="I31" s="11"/>
      <c r="J31" s="11"/>
      <c r="K31" s="11"/>
      <c r="L31" s="9"/>
      <c r="M31" s="10">
        <f t="shared" si="0"/>
        <v>0</v>
      </c>
    </row>
    <row r="32" spans="1:13" x14ac:dyDescent="0.35">
      <c r="A32" s="177"/>
      <c r="B32" s="182"/>
      <c r="C32" s="45"/>
      <c r="D32" s="11"/>
      <c r="E32" s="11"/>
      <c r="F32" s="11"/>
      <c r="G32" s="11"/>
      <c r="H32" s="11"/>
      <c r="I32" s="11"/>
      <c r="J32" s="11"/>
      <c r="K32" s="11"/>
      <c r="L32" s="9"/>
      <c r="M32" s="10">
        <f t="shared" si="0"/>
        <v>0</v>
      </c>
    </row>
    <row r="33" spans="1:13" x14ac:dyDescent="0.35">
      <c r="A33" s="177"/>
      <c r="B33" s="182"/>
      <c r="C33" s="45"/>
      <c r="D33" s="11"/>
      <c r="E33" s="11"/>
      <c r="F33" s="11"/>
      <c r="G33" s="11"/>
      <c r="H33" s="11"/>
      <c r="I33" s="11"/>
      <c r="J33" s="11"/>
      <c r="K33" s="11"/>
      <c r="L33" s="9"/>
      <c r="M33" s="10">
        <f t="shared" si="0"/>
        <v>0</v>
      </c>
    </row>
    <row r="34" spans="1:13" x14ac:dyDescent="0.35">
      <c r="A34" s="177"/>
      <c r="B34" s="182"/>
      <c r="C34" s="45"/>
      <c r="D34" s="11"/>
      <c r="E34" s="11"/>
      <c r="F34" s="11"/>
      <c r="G34" s="11"/>
      <c r="H34" s="11"/>
      <c r="I34" s="11"/>
      <c r="J34" s="11"/>
      <c r="K34" s="11"/>
      <c r="L34" s="9"/>
      <c r="M34" s="10">
        <f t="shared" si="0"/>
        <v>0</v>
      </c>
    </row>
    <row r="35" spans="1:13" x14ac:dyDescent="0.35">
      <c r="A35" s="177"/>
      <c r="B35" s="182"/>
      <c r="C35" s="45"/>
      <c r="D35" s="11"/>
      <c r="E35" s="11"/>
      <c r="F35" s="11"/>
      <c r="G35" s="11"/>
      <c r="H35" s="11"/>
      <c r="I35" s="11"/>
      <c r="J35" s="11"/>
      <c r="K35" s="11"/>
      <c r="L35" s="9"/>
      <c r="M35" s="10">
        <f t="shared" si="0"/>
        <v>0</v>
      </c>
    </row>
    <row r="36" spans="1:13" x14ac:dyDescent="0.35">
      <c r="A36" s="177"/>
      <c r="B36" s="182"/>
      <c r="C36" s="45"/>
      <c r="D36" s="11"/>
      <c r="E36" s="11"/>
      <c r="F36" s="11"/>
      <c r="G36" s="11"/>
      <c r="H36" s="11"/>
      <c r="I36" s="11"/>
      <c r="J36" s="11"/>
      <c r="K36" s="11"/>
      <c r="L36" s="9"/>
      <c r="M36" s="10">
        <f t="shared" si="0"/>
        <v>0</v>
      </c>
    </row>
    <row r="37" spans="1:13" x14ac:dyDescent="0.35">
      <c r="A37" s="177"/>
      <c r="B37" s="182"/>
      <c r="C37" s="45"/>
      <c r="D37" s="11"/>
      <c r="E37" s="11"/>
      <c r="F37" s="11"/>
      <c r="G37" s="11"/>
      <c r="H37" s="11"/>
      <c r="I37" s="11"/>
      <c r="J37" s="11"/>
      <c r="K37" s="11"/>
      <c r="L37" s="9"/>
      <c r="M37" s="10">
        <f t="shared" si="0"/>
        <v>0</v>
      </c>
    </row>
    <row r="38" spans="1:13" x14ac:dyDescent="0.35">
      <c r="A38" s="177"/>
      <c r="B38" s="182"/>
      <c r="C38" s="45"/>
      <c r="D38" s="11"/>
      <c r="E38" s="11"/>
      <c r="F38" s="11"/>
      <c r="G38" s="11"/>
      <c r="H38" s="11"/>
      <c r="I38" s="11"/>
      <c r="J38" s="11"/>
      <c r="K38" s="11"/>
      <c r="L38" s="9"/>
      <c r="M38" s="10">
        <f t="shared" si="0"/>
        <v>0</v>
      </c>
    </row>
    <row r="39" spans="1:13" x14ac:dyDescent="0.35">
      <c r="A39" s="177"/>
      <c r="B39" s="182"/>
      <c r="C39" s="45"/>
      <c r="D39" s="11"/>
      <c r="E39" s="11"/>
      <c r="F39" s="11"/>
      <c r="G39" s="11"/>
      <c r="H39" s="11"/>
      <c r="I39" s="11"/>
      <c r="J39" s="11"/>
      <c r="K39" s="11"/>
      <c r="L39" s="9"/>
      <c r="M39" s="10">
        <f t="shared" si="0"/>
        <v>0</v>
      </c>
    </row>
    <row r="40" spans="1:13" x14ac:dyDescent="0.35">
      <c r="A40" s="177"/>
      <c r="B40" s="182"/>
      <c r="C40" s="45"/>
      <c r="D40" s="11"/>
      <c r="E40" s="11"/>
      <c r="F40" s="11"/>
      <c r="G40" s="11"/>
      <c r="H40" s="11"/>
      <c r="I40" s="11"/>
      <c r="J40" s="11"/>
      <c r="K40" s="11"/>
      <c r="L40" s="9"/>
      <c r="M40" s="10">
        <f t="shared" si="0"/>
        <v>0</v>
      </c>
    </row>
    <row r="41" spans="1:13" x14ac:dyDescent="0.35">
      <c r="A41" s="177"/>
      <c r="B41" s="182"/>
      <c r="C41" s="45"/>
      <c r="D41" s="11"/>
      <c r="E41" s="11"/>
      <c r="F41" s="11"/>
      <c r="G41" s="11"/>
      <c r="H41" s="11"/>
      <c r="I41" s="11"/>
      <c r="J41" s="11"/>
      <c r="K41" s="11"/>
      <c r="L41" s="9"/>
      <c r="M41" s="10">
        <f t="shared" si="0"/>
        <v>0</v>
      </c>
    </row>
    <row r="42" spans="1:13" x14ac:dyDescent="0.35">
      <c r="A42" s="177"/>
      <c r="B42" s="182"/>
      <c r="C42" s="45"/>
      <c r="D42" s="11"/>
      <c r="E42" s="11"/>
      <c r="F42" s="11"/>
      <c r="G42" s="11"/>
      <c r="H42" s="11"/>
      <c r="I42" s="11"/>
      <c r="J42" s="11"/>
      <c r="K42" s="11"/>
      <c r="L42" s="9"/>
      <c r="M42" s="10">
        <f t="shared" si="0"/>
        <v>0</v>
      </c>
    </row>
    <row r="43" spans="1:13" x14ac:dyDescent="0.35">
      <c r="A43" s="177"/>
      <c r="B43" s="182"/>
      <c r="C43" s="45"/>
      <c r="D43" s="11"/>
      <c r="E43" s="11"/>
      <c r="F43" s="11"/>
      <c r="G43" s="11"/>
      <c r="H43" s="11"/>
      <c r="I43" s="11"/>
      <c r="J43" s="11"/>
      <c r="K43" s="11"/>
      <c r="L43" s="9"/>
      <c r="M43" s="10">
        <f t="shared" si="0"/>
        <v>0</v>
      </c>
    </row>
    <row r="44" spans="1:13" x14ac:dyDescent="0.35">
      <c r="A44" s="177"/>
      <c r="B44" s="182"/>
      <c r="C44" s="45"/>
      <c r="D44" s="11"/>
      <c r="E44" s="11"/>
      <c r="F44" s="11"/>
      <c r="G44" s="11"/>
      <c r="H44" s="11"/>
      <c r="I44" s="11"/>
      <c r="J44" s="11"/>
      <c r="K44" s="11"/>
      <c r="L44" s="9"/>
      <c r="M44" s="10">
        <f t="shared" si="0"/>
        <v>0</v>
      </c>
    </row>
    <row r="45" spans="1:13" x14ac:dyDescent="0.35">
      <c r="A45" s="177"/>
      <c r="B45" s="182"/>
      <c r="C45" s="45"/>
      <c r="D45" s="11"/>
      <c r="E45" s="11"/>
      <c r="F45" s="11"/>
      <c r="G45" s="11"/>
      <c r="H45" s="11"/>
      <c r="I45" s="11"/>
      <c r="J45" s="11"/>
      <c r="K45" s="11"/>
      <c r="L45" s="9"/>
      <c r="M45" s="10">
        <f t="shared" si="0"/>
        <v>0</v>
      </c>
    </row>
    <row r="46" spans="1:13" x14ac:dyDescent="0.35">
      <c r="A46" s="177"/>
      <c r="B46" s="182"/>
      <c r="C46" s="45"/>
      <c r="D46" s="11"/>
      <c r="E46" s="11"/>
      <c r="F46" s="11"/>
      <c r="G46" s="11"/>
      <c r="H46" s="11"/>
      <c r="I46" s="11"/>
      <c r="J46" s="11"/>
      <c r="K46" s="11"/>
      <c r="L46" s="9"/>
      <c r="M46" s="10">
        <f t="shared" si="0"/>
        <v>0</v>
      </c>
    </row>
    <row r="47" spans="1:13" x14ac:dyDescent="0.35">
      <c r="A47" s="180" t="s">
        <v>97</v>
      </c>
      <c r="B47" s="49"/>
      <c r="C47" s="43"/>
      <c r="D47" s="44">
        <f>SUM(D10:D16)</f>
        <v>0</v>
      </c>
      <c r="E47" s="44">
        <f t="shared" ref="E47:K47" si="1">SUM(E10:E16)</f>
        <v>0</v>
      </c>
      <c r="F47" s="44">
        <f t="shared" si="1"/>
        <v>0</v>
      </c>
      <c r="G47" s="44">
        <f t="shared" si="1"/>
        <v>0</v>
      </c>
      <c r="H47" s="44">
        <f t="shared" si="1"/>
        <v>0</v>
      </c>
      <c r="I47" s="44">
        <f t="shared" si="1"/>
        <v>0</v>
      </c>
      <c r="J47" s="44">
        <f t="shared" si="1"/>
        <v>0</v>
      </c>
      <c r="K47" s="44">
        <f t="shared" si="1"/>
        <v>0</v>
      </c>
      <c r="L47" s="9"/>
      <c r="M47" s="41">
        <f t="shared" si="0"/>
        <v>0</v>
      </c>
    </row>
    <row r="48" spans="1:13" ht="16" thickBot="1" x14ac:dyDescent="0.4">
      <c r="A48" s="179" t="s">
        <v>98</v>
      </c>
      <c r="B48" s="11"/>
      <c r="C48" s="11"/>
      <c r="D48" s="13">
        <f>SUM(D8:D46)</f>
        <v>0</v>
      </c>
      <c r="E48" s="13">
        <f t="shared" ref="E48:K48" si="2">SUM(E8:E46)</f>
        <v>0</v>
      </c>
      <c r="F48" s="13">
        <f t="shared" si="2"/>
        <v>0</v>
      </c>
      <c r="G48" s="13">
        <f t="shared" si="2"/>
        <v>0</v>
      </c>
      <c r="H48" s="13">
        <f t="shared" si="2"/>
        <v>0</v>
      </c>
      <c r="I48" s="13">
        <f t="shared" si="2"/>
        <v>0</v>
      </c>
      <c r="J48" s="13">
        <f t="shared" si="2"/>
        <v>0</v>
      </c>
      <c r="K48" s="13">
        <f t="shared" si="2"/>
        <v>0</v>
      </c>
      <c r="L48" s="12"/>
      <c r="M48" s="13">
        <f>SUM(M8:M46)</f>
        <v>0</v>
      </c>
    </row>
    <row r="49" s="150" customFormat="1" ht="16" thickTop="1" x14ac:dyDescent="0.35"/>
  </sheetData>
  <sheetProtection algorithmName="SHA-512" hashValue="XRGZ2zGeZxjWzL+X+UeDhhZkH3xR9lqZuiQuNL5AF3+OlDK35F2ZfCtLBg86IpzPLKXsAJZ6gO1yMi/l3TBUdg==" saltValue="XQdZFldx8S+ZTew35FB1+g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k 3 2 V P u F T v a k A A A A 9 w A A A B I A H A B D b 2 5 m a W c v U G F j a 2 F n Z S 5 4 b W w g o h g A K K A U A A A A A A A A A A A A A A A A A A A A A A A A A A A A h Y 9 N D o I w G E S v Q r q n f y a G k F I W b i U x I R q 3 T a n Y C B + G F s v d X H g k r y B G U X c u 5 8 1 b z N y v N 5 G P b R N d T O 9 s B x l i m K L I g O 4 q C 3 W G B n + I E 5 R L s V H 6 p G o T T T K 4 d H R V h o 7 e n 1 N C Q g g 4 L H D X 1 4 R T y s i + W J f 6 a F q F P r L 9 L 8 c W n F e g D Z J i 9 x o j O W Z 0 i R l L O K a C z F Q U F r 4 G n w Y / 2 x 8 o V k P j h 9 5 I A / G 2 F G S O g r x P y A d Q S w M E F A A C A A g A j k 3 2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5 N 9 l Q o i k e 4 D g A A A B E A A A A T A B w A R m 9 y b X V s Y X M v U 2 V j d G l v b j E u b S C i G A A o o B Q A A A A A A A A A A A A A A A A A A A A A A A A A A A A r T k 0 u y c z P U w i G 0 I b W A F B L A Q I t A B Q A A g A I A I 5 N 9 l T 7 h U 7 2 p A A A A P c A A A A S A A A A A A A A A A A A A A A A A A A A A A B D b 2 5 m a W c v U G F j a 2 F n Z S 5 4 b W x Q S w E C L Q A U A A I A C A C O T f Z U D 8 r p q 6 Q A A A D p A A A A E w A A A A A A A A A A A A A A A A D w A A A A W 0 N v b n R l b n R f V H l w Z X N d L n h t b F B L A Q I t A B Q A A g A I A I 5 N 9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G C a L m A H u E Q 5 6 n 5 k q 6 t 9 h f A A A A A A I A A A A A A B B m A A A A A Q A A I A A A A F R N U 9 6 m Y a m b 2 + 7 F t A Z X + h n 3 V F i O V W s C L o 4 V L M 5 w Z K + J A A A A A A 6 A A A A A A g A A I A A A A A P E 0 O q I s 7 z G p C T 5 Y H G 6 x k z f M 3 X T / L L N R s J 8 d t / T L m X C U A A A A P 9 v h q k I x 3 1 G T b Q x z I o w I g y E 1 M g S D V x M 7 n Y l L x + G F 9 5 K P X 6 P 1 N Z j l O + T o B u W V z / E 8 U e Q P s 2 j 8 r 8 2 i 1 U S H e j F j C 9 y 1 L D K U 1 G 5 y j j K C 1 X 2 7 B Y d Q A A A A G b K l z L q V K 4 p y I g G p h E v R 0 l 4 d 9 X b F d 8 6 n 7 N H m U C f O O A a x E S m 0 S c l R l C w J n C 0 n M + X x 4 K X u E w V Y O P V a x 1 2 0 D N y i D Q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F5EAEEADB55445A024DD745897C05A" ma:contentTypeVersion="20" ma:contentTypeDescription="Create a new document." ma:contentTypeScope="" ma:versionID="1a746af07f861536ed88a48a79d5e0f5">
  <xsd:schema xmlns:xsd="http://www.w3.org/2001/XMLSchema" xmlns:xs="http://www.w3.org/2001/XMLSchema" xmlns:p="http://schemas.microsoft.com/office/2006/metadata/properties" xmlns:ns1="http://schemas.microsoft.com/sharepoint/v3" xmlns:ns2="fe6ab4b2-1c4c-467e-8243-2e2b824ef9df" xmlns:ns3="34c260ee-0cb7-478e-85cb-d44470d33d61" targetNamespace="http://schemas.microsoft.com/office/2006/metadata/properties" ma:root="true" ma:fieldsID="6b8060830928c32cb1d428ef56a0dd2f" ns1:_="" ns2:_="" ns3:_="">
    <xsd:import namespace="http://schemas.microsoft.com/sharepoint/v3"/>
    <xsd:import namespace="fe6ab4b2-1c4c-467e-8243-2e2b824ef9df"/>
    <xsd:import namespace="34c260ee-0cb7-478e-85cb-d44470d33d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6ab4b2-1c4c-467e-8243-2e2b824ef9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43e680a-d340-4589-b508-7f36afd53d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c260ee-0cb7-478e-85cb-d44470d33d6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30594e8c-552b-4293-a589-4e8f84145b6a}" ma:internalName="TaxCatchAll" ma:showField="CatchAllData" ma:web="34c260ee-0cb7-478e-85cb-d44470d33d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e6ab4b2-1c4c-467e-8243-2e2b824ef9df">
      <Terms xmlns="http://schemas.microsoft.com/office/infopath/2007/PartnerControls"/>
    </lcf76f155ced4ddcb4097134ff3c332f>
    <TaxCatchAll xmlns="34c260ee-0cb7-478e-85cb-d44470d33d61" xsi:nil="true"/>
  </documentManagement>
</p:properties>
</file>

<file path=customXml/itemProps1.xml><?xml version="1.0" encoding="utf-8"?>
<ds:datastoreItem xmlns:ds="http://schemas.openxmlformats.org/officeDocument/2006/customXml" ds:itemID="{8FDC0E39-800F-4986-A13F-3C5E51071CF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1FD86C7-AF43-42B4-B6CE-823CC41DC1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C6109C-DFA1-44F2-940B-C923F70596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e6ab4b2-1c4c-467e-8243-2e2b824ef9df"/>
    <ds:schemaRef ds:uri="34c260ee-0cb7-478e-85cb-d44470d33d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F358D89-CC68-4D13-A4D6-11FE4E1A6BB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e6ab4b2-1c4c-467e-8243-2e2b824ef9df"/>
    <ds:schemaRef ds:uri="34c260ee-0cb7-478e-85cb-d44470d33d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96</vt:i4>
      </vt:variant>
    </vt:vector>
  </HeadingPairs>
  <TitlesOfParts>
    <vt:vector size="117" baseType="lpstr">
      <vt:lpstr>Budget trans</vt:lpstr>
      <vt:lpstr>NGA2</vt:lpstr>
      <vt:lpstr>NGA1</vt:lpstr>
      <vt:lpstr>Services</vt:lpstr>
      <vt:lpstr>Budget Cover</vt:lpstr>
      <vt:lpstr>COVER</vt:lpstr>
      <vt:lpstr>Budget</vt:lpstr>
      <vt:lpstr>Personnel</vt:lpstr>
      <vt:lpstr>Fringes</vt:lpstr>
      <vt:lpstr>Travel</vt:lpstr>
      <vt:lpstr>Equipment</vt:lpstr>
      <vt:lpstr>Food Costs</vt:lpstr>
      <vt:lpstr>Supplies</vt:lpstr>
      <vt:lpstr>Contractual Services</vt:lpstr>
      <vt:lpstr>Consultant</vt:lpstr>
      <vt:lpstr>Occupancy</vt:lpstr>
      <vt:lpstr>Telecommunication</vt:lpstr>
      <vt:lpstr>Training &amp; Education</vt:lpstr>
      <vt:lpstr>Miscellaneous</vt:lpstr>
      <vt:lpstr>Local Cash</vt:lpstr>
      <vt:lpstr>Justification</vt:lpstr>
      <vt:lpstr>BudgetStarts</vt:lpstr>
      <vt:lpstr>CFDA1</vt:lpstr>
      <vt:lpstr>CFDA2</vt:lpstr>
      <vt:lpstr>CFDA3</vt:lpstr>
      <vt:lpstr>CFDA4</vt:lpstr>
      <vt:lpstr>CFDA5</vt:lpstr>
      <vt:lpstr>CFDA6</vt:lpstr>
      <vt:lpstr>CFDA7</vt:lpstr>
      <vt:lpstr>CFDA8</vt:lpstr>
      <vt:lpstr>Expenses_End</vt:lpstr>
      <vt:lpstr>Expenses_Start</vt:lpstr>
      <vt:lpstr>Funding_Difference</vt:lpstr>
      <vt:lpstr>Funding_Difference1</vt:lpstr>
      <vt:lpstr>Funding_Difference2</vt:lpstr>
      <vt:lpstr>Funding_Difference3</vt:lpstr>
      <vt:lpstr>Funding_Difference4</vt:lpstr>
      <vt:lpstr>Funding_Difference5</vt:lpstr>
      <vt:lpstr>Funding_Difference6</vt:lpstr>
      <vt:lpstr>Funding_Difference7</vt:lpstr>
      <vt:lpstr>Funding_Difference8</vt:lpstr>
      <vt:lpstr>Funds_End</vt:lpstr>
      <vt:lpstr>Funds_Start</vt:lpstr>
      <vt:lpstr>Match1</vt:lpstr>
      <vt:lpstr>Match2</vt:lpstr>
      <vt:lpstr>Match3</vt:lpstr>
      <vt:lpstr>Match4</vt:lpstr>
      <vt:lpstr>Match5</vt:lpstr>
      <vt:lpstr>Match6</vt:lpstr>
      <vt:lpstr>Match7</vt:lpstr>
      <vt:lpstr>Match8</vt:lpstr>
      <vt:lpstr>Persons_Served1</vt:lpstr>
      <vt:lpstr>Persons_Served2</vt:lpstr>
      <vt:lpstr>Persons_Served3</vt:lpstr>
      <vt:lpstr>Persons_Served4</vt:lpstr>
      <vt:lpstr>Persons_Served5</vt:lpstr>
      <vt:lpstr>Persons_Served6</vt:lpstr>
      <vt:lpstr>Persons_Served7</vt:lpstr>
      <vt:lpstr>Persons_Served8</vt:lpstr>
      <vt:lpstr>Rate1</vt:lpstr>
      <vt:lpstr>Rate2</vt:lpstr>
      <vt:lpstr>Rate3</vt:lpstr>
      <vt:lpstr>Rate4</vt:lpstr>
      <vt:lpstr>Rate5</vt:lpstr>
      <vt:lpstr>Rate6</vt:lpstr>
      <vt:lpstr>Rate7</vt:lpstr>
      <vt:lpstr>Rate8</vt:lpstr>
      <vt:lpstr>Service1</vt:lpstr>
      <vt:lpstr>Service2</vt:lpstr>
      <vt:lpstr>Service3</vt:lpstr>
      <vt:lpstr>Service4</vt:lpstr>
      <vt:lpstr>Service5</vt:lpstr>
      <vt:lpstr>Service6</vt:lpstr>
      <vt:lpstr>Service7</vt:lpstr>
      <vt:lpstr>Service8</vt:lpstr>
      <vt:lpstr>Share1</vt:lpstr>
      <vt:lpstr>Share2</vt:lpstr>
      <vt:lpstr>Share3</vt:lpstr>
      <vt:lpstr>Share4</vt:lpstr>
      <vt:lpstr>Share5</vt:lpstr>
      <vt:lpstr>Share6</vt:lpstr>
      <vt:lpstr>Share7</vt:lpstr>
      <vt:lpstr>Share8</vt:lpstr>
      <vt:lpstr>Total_Expenditures</vt:lpstr>
      <vt:lpstr>Total_Expenditures1</vt:lpstr>
      <vt:lpstr>Total_Expenditures2</vt:lpstr>
      <vt:lpstr>Total_Expenditures3</vt:lpstr>
      <vt:lpstr>Total_Expenditures4</vt:lpstr>
      <vt:lpstr>Total_Expenditures5</vt:lpstr>
      <vt:lpstr>Total_Expenditures6</vt:lpstr>
      <vt:lpstr>Total_Expenditures7</vt:lpstr>
      <vt:lpstr>Total_Expenditures8</vt:lpstr>
      <vt:lpstr>Total_Funding</vt:lpstr>
      <vt:lpstr>Total_Funding1</vt:lpstr>
      <vt:lpstr>Total_Funding2</vt:lpstr>
      <vt:lpstr>Total_Funding3</vt:lpstr>
      <vt:lpstr>Total_Funding4</vt:lpstr>
      <vt:lpstr>Total_Funding5</vt:lpstr>
      <vt:lpstr>Total_Funding6</vt:lpstr>
      <vt:lpstr>Total_Funding7</vt:lpstr>
      <vt:lpstr>Total_Funding8</vt:lpstr>
      <vt:lpstr>Unit_Cost1</vt:lpstr>
      <vt:lpstr>Unit_Cost2</vt:lpstr>
      <vt:lpstr>Unit_Cost3</vt:lpstr>
      <vt:lpstr>Unit_Cost4</vt:lpstr>
      <vt:lpstr>Unit_Cost5</vt:lpstr>
      <vt:lpstr>Unit_Cost6</vt:lpstr>
      <vt:lpstr>Unit_Cost7</vt:lpstr>
      <vt:lpstr>Unit_Cost8</vt:lpstr>
      <vt:lpstr>Units1</vt:lpstr>
      <vt:lpstr>Units2</vt:lpstr>
      <vt:lpstr>Units3</vt:lpstr>
      <vt:lpstr>Units4</vt:lpstr>
      <vt:lpstr>Units5</vt:lpstr>
      <vt:lpstr>Units6</vt:lpstr>
      <vt:lpstr>Units7</vt:lpstr>
      <vt:lpstr>Units8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Kendall John</dc:creator>
  <cp:keywords/>
  <dc:description/>
  <cp:lastModifiedBy>Brianne Moser</cp:lastModifiedBy>
  <cp:revision/>
  <cp:lastPrinted>2023-07-12T12:27:20Z</cp:lastPrinted>
  <dcterms:created xsi:type="dcterms:W3CDTF">2020-05-12T17:47:43Z</dcterms:created>
  <dcterms:modified xsi:type="dcterms:W3CDTF">2025-02-14T18:04:13Z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0x010100CAF5EAEEADB55445A024DD745897C05A</vt:lpwstr>
  </property>
  <property fmtid="{D5CDD505-2E9C-101B-9397-08002B2CF9AE}" pid="3" name="MediaServiceImageTags">
    <vt:lpwstr/>
  </property>
</Properties>
</file>